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720" tabRatio="604" activeTab="1"/>
  </bookViews>
  <sheets>
    <sheet name="StartUp" sheetId="1" r:id="rId1"/>
    <sheet name="CKT12LT1" sheetId="2" r:id="rId2"/>
  </sheets>
  <definedNames>
    <definedName name="_xlnm._FilterDatabase" localSheetId="1" hidden="1">'CKT12LT1'!$A$1:$DD$18</definedName>
  </definedNames>
  <calcPr fullCalcOnLoad="1"/>
</workbook>
</file>

<file path=xl/sharedStrings.xml><?xml version="1.0" encoding="utf-8"?>
<sst xmlns="http://schemas.openxmlformats.org/spreadsheetml/2006/main" count="163" uniqueCount="130">
  <si>
    <t>TT</t>
  </si>
  <si>
    <t>Mã SV</t>
  </si>
  <si>
    <t>Lớp</t>
  </si>
  <si>
    <t>Họ đệm</t>
  </si>
  <si>
    <t>Tên</t>
  </si>
  <si>
    <t>Ghi chú</t>
  </si>
  <si>
    <t>Ngày sinh</t>
  </si>
  <si>
    <t>Giới</t>
  </si>
  <si>
    <t>ĐIỂM TB KIỂM TRA</t>
  </si>
  <si>
    <t>Nơi sinh(Hộ khẩu)</t>
  </si>
  <si>
    <t>GDTC (Điểm chữ)</t>
  </si>
  <si>
    <t>GDTC (Điểm 4)</t>
  </si>
  <si>
    <t>GDTC (TEXT)</t>
  </si>
  <si>
    <t>GDQP (Điểm chữ)</t>
  </si>
  <si>
    <t>GDQP(Điểm 4)</t>
  </si>
  <si>
    <t>GDQP (TEXT)</t>
  </si>
  <si>
    <t>THI TIN HỌC-L1</t>
  </si>
  <si>
    <t>THI TIN HỌC-L2</t>
  </si>
  <si>
    <t>TB TIN HỌC-L1</t>
  </si>
  <si>
    <t>TIN HỌC (Điểm chữ)</t>
  </si>
  <si>
    <t>TIN HỌC (Điểm 4)</t>
  </si>
  <si>
    <t>TIN HỌC 111</t>
  </si>
  <si>
    <t>GIÁO DỤC CHÍNH TRỊ  (2TC)</t>
  </si>
  <si>
    <t>GDCT (Điểm chữ)</t>
  </si>
  <si>
    <t>GDCT (Điểm 4)</t>
  </si>
  <si>
    <t>GDCT 111</t>
  </si>
  <si>
    <t>GDCT(2TC)</t>
  </si>
  <si>
    <t>THI GDCT-L1</t>
  </si>
  <si>
    <t>THI GDCT-L2</t>
  </si>
  <si>
    <t>TB GDCT-L1</t>
  </si>
  <si>
    <t>THI PL-L1</t>
  </si>
  <si>
    <t>THI PL-L2</t>
  </si>
  <si>
    <t>TB PL-L1</t>
  </si>
  <si>
    <t>PL (Điểm chữ)</t>
  </si>
  <si>
    <t>PL (Điểm 4)</t>
  </si>
  <si>
    <t>PL 111</t>
  </si>
  <si>
    <t>PL(2TC)</t>
  </si>
  <si>
    <t>PHÁP LUẬT (1TC)</t>
  </si>
  <si>
    <t>GDTC(1TC)</t>
  </si>
  <si>
    <t>GDQP VÀ AN NINH(1TC)</t>
  </si>
  <si>
    <t>TIN HỌC (2TC)</t>
  </si>
  <si>
    <t>TIẾNG ANH(2TC)</t>
  </si>
  <si>
    <t>THI TA-L1</t>
  </si>
  <si>
    <t>THI TA-L2</t>
  </si>
  <si>
    <t>TB TA-L1</t>
  </si>
  <si>
    <t>TA (Điểm chữ)</t>
  </si>
  <si>
    <t>TA (Điểm 4)</t>
  </si>
  <si>
    <t>TA 111</t>
  </si>
  <si>
    <t>TA (2TC)</t>
  </si>
  <si>
    <t>TCHT KỲ I</t>
  </si>
  <si>
    <t>TBC HỌC KỲ I</t>
  </si>
  <si>
    <t>TBC HỌC KỲ I -11</t>
  </si>
  <si>
    <t>THI NLTK-L1</t>
  </si>
  <si>
    <t>THI NLTK-L2</t>
  </si>
  <si>
    <t>TB NLTK-L1</t>
  </si>
  <si>
    <t>NGUYÊN LÝ THỐNG KÊ  (2TC)</t>
  </si>
  <si>
    <t>NLTK (Điểm chữ)</t>
  </si>
  <si>
    <t>NLTK (Điểm 4)</t>
  </si>
  <si>
    <t>NLTK111</t>
  </si>
  <si>
    <t>NLTK(2TC)</t>
  </si>
  <si>
    <t>THI QTH-L1</t>
  </si>
  <si>
    <t>THI QTH-L2</t>
  </si>
  <si>
    <t>TB QTH-L1</t>
  </si>
  <si>
    <t>QTH (Điểm chữ)</t>
  </si>
  <si>
    <t>QTH (Điểm 4)</t>
  </si>
  <si>
    <t>QTH 111</t>
  </si>
  <si>
    <t>QTH(2TC)</t>
  </si>
  <si>
    <t>QTH (2TC)</t>
  </si>
  <si>
    <t>THI THUẾ-L1</t>
  </si>
  <si>
    <t>THI THUẾ-L2</t>
  </si>
  <si>
    <t>TB THUẾ-L1</t>
  </si>
  <si>
    <t>THUẾ(3TC)</t>
  </si>
  <si>
    <t>THUẾ(Điểm chữ)</t>
  </si>
  <si>
    <t>THUẾ (Điểm 4)</t>
  </si>
  <si>
    <t>THUẾ 111</t>
  </si>
  <si>
    <t>THI KTTCDNSX-L1</t>
  </si>
  <si>
    <t>THI KTTCDNSX-L2</t>
  </si>
  <si>
    <t>TB KTTCDNSX-L1</t>
  </si>
  <si>
    <t>KẾ TOÁN TÀI CHÍNH DOANH NGHIỆP SẢN XUẤT (2TC)</t>
  </si>
  <si>
    <t>KTTCDNSX (Điểm chữ)</t>
  </si>
  <si>
    <t>KTTCDNSX(Điểm 4)</t>
  </si>
  <si>
    <t>KTTCDNSX 111</t>
  </si>
  <si>
    <t>KTTCDNSX(2TC)</t>
  </si>
  <si>
    <t>THUẾ(2TC)</t>
  </si>
  <si>
    <t>CKT12LT</t>
  </si>
  <si>
    <t>12KT120101</t>
  </si>
  <si>
    <t>Hoàng Thị</t>
  </si>
  <si>
    <t>Nhung</t>
  </si>
  <si>
    <t>09/02/2003</t>
  </si>
  <si>
    <t>12KT120102</t>
  </si>
  <si>
    <t>Nguyễn Minh</t>
  </si>
  <si>
    <t>Tiến</t>
  </si>
  <si>
    <t>06/09/2003</t>
  </si>
  <si>
    <t>12KT120103</t>
  </si>
  <si>
    <t xml:space="preserve">Nguyễn Phương </t>
  </si>
  <si>
    <t>Thùy</t>
  </si>
  <si>
    <t>31/03/2003</t>
  </si>
  <si>
    <t>12KT120104</t>
  </si>
  <si>
    <t>Nguyễn Hằng</t>
  </si>
  <si>
    <t>An</t>
  </si>
  <si>
    <t>22/07/2002</t>
  </si>
  <si>
    <t>12KT120105</t>
  </si>
  <si>
    <t>Trương Khánh</t>
  </si>
  <si>
    <t>Ly</t>
  </si>
  <si>
    <t>16/12/2003</t>
  </si>
  <si>
    <t>12KT120106</t>
  </si>
  <si>
    <t>Vũ Thanh</t>
  </si>
  <si>
    <t>Trà</t>
  </si>
  <si>
    <t>10/12/2003</t>
  </si>
  <si>
    <t>12KT120107</t>
  </si>
  <si>
    <t xml:space="preserve">Nguyễn Thị </t>
  </si>
  <si>
    <t>Trang</t>
  </si>
  <si>
    <t>25/03/2003</t>
  </si>
  <si>
    <t>12KT120108</t>
  </si>
  <si>
    <t xml:space="preserve">Khuất Thị Thùy </t>
  </si>
  <si>
    <t>Linh</t>
  </si>
  <si>
    <t>26/08/2003</t>
  </si>
  <si>
    <t>12KT120109</t>
  </si>
  <si>
    <t>Nguyễn Kim Bích</t>
  </si>
  <si>
    <t>Ngọc</t>
  </si>
  <si>
    <t>23/03/2003</t>
  </si>
  <si>
    <t>12KT120110</t>
  </si>
  <si>
    <t>Hoàng Hà</t>
  </si>
  <si>
    <t>Phương</t>
  </si>
  <si>
    <t>13/04/2003</t>
  </si>
  <si>
    <t>12KT120111</t>
  </si>
  <si>
    <t>Võ Đào Huệ</t>
  </si>
  <si>
    <t>Ánh</t>
  </si>
  <si>
    <t>15/12/2003</t>
  </si>
  <si>
    <t>QUẢN TRỊ HỌC (2TC)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</si>
</sst>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\ &quot;$&quot;;\-#,##0\ &quot;$&quot;"/>
    <numFmt numFmtId="178" formatCode="0.0_)"/>
    <numFmt numFmtId="179" formatCode="_-* #,##0_-;\-* #,##0_-;_-* &quot;-&quot;_-;_-@_-"/>
    <numFmt numFmtId="180" formatCode="_-* #,##0.00_-;\-* #,##0.00_-;_-* &quot;-&quot;??_-;_-@_-"/>
    <numFmt numFmtId="181" formatCode="#,##0\ &quot;DM&quot;;\-#,##0\ &quot;DM&quot;"/>
    <numFmt numFmtId="182" formatCode="0.000%"/>
    <numFmt numFmtId="183" formatCode="&quot;￥&quot;#,##0;&quot;￥&quot;\-#,##0"/>
    <numFmt numFmtId="184" formatCode="00.000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#,##0&quot;$&quot;_);[Red]\(#,##0&quot;$&quot;\)"/>
    <numFmt numFmtId="188" formatCode="&quot;\&quot;#,##0;[Red]&quot;\&quot;&quot;\&quot;\-#,##0"/>
    <numFmt numFmtId="189" formatCode="&quot;\&quot;#,##0.00;[Red]&quot;\&quot;&quot;\&quot;&quot;\&quot;&quot;\&quot;&quot;\&quot;&quot;\&quot;\-#,##0.00"/>
    <numFmt numFmtId="190" formatCode="[$-409]dddd\,\ mmmm\ dd\,\ yyyy"/>
    <numFmt numFmtId="191" formatCode="#,###"/>
    <numFmt numFmtId="192" formatCode=";;;"/>
    <numFmt numFmtId="193" formatCode="d"/>
    <numFmt numFmtId="194" formatCode="mm"/>
    <numFmt numFmtId="195" formatCode="dd"/>
    <numFmt numFmtId="196" formatCode="yyyy"/>
    <numFmt numFmtId="197" formatCode="#,##0.000"/>
    <numFmt numFmtId="198" formatCode="#,##0.00000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_);_(* \(#,##0.0\);_(* &quot;-&quot;??_);_(@_)"/>
    <numFmt numFmtId="204" formatCode="_(* #,##0_);_(* \(#,##0\);_(* &quot;-&quot;??_);_(@_)"/>
    <numFmt numFmtId="205" formatCode="\ \ \+\ @"/>
    <numFmt numFmtId="206" formatCode="#,##0.000\ \ "/>
    <numFmt numFmtId="207" formatCode="&quot;£&quot;#,##0;[Red]\-&quot;£&quot;#,##0"/>
    <numFmt numFmtId="208" formatCode="\ \ \ \+\ @"/>
    <numFmt numFmtId="209" formatCode="\ \ \ \ \ \ \ \ @"/>
    <numFmt numFmtId="210" formatCode="000000"/>
    <numFmt numFmtId="211" formatCode="00000"/>
    <numFmt numFmtId="212" formatCode="_(* #,##0_);_(* \(#,##0\);_(* &quot;-&quot;???_);_(@_)"/>
    <numFmt numFmtId="213" formatCode="_(* #,##0.000_);_(* \(#,##0.000\);_(* &quot;-&quot;??_);_(@_)"/>
    <numFmt numFmtId="214" formatCode="#,##0.0000"/>
    <numFmt numFmtId="215" formatCode="0;[Red]0"/>
    <numFmt numFmtId="216" formatCode="_-* #,##0\ _₫_-;\-* #,##0\ _₫_-;_-* &quot;-&quot;??\ _₫_-;_-@_-"/>
  </numFmts>
  <fonts count="71">
    <font>
      <sz val="10"/>
      <name val="Arial"/>
      <family val="0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3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5"/>
      <color indexed="12"/>
      <name val="Times New Roman"/>
      <family val="1"/>
    </font>
    <font>
      <b/>
      <sz val="13.5"/>
      <color indexed="8"/>
      <name val="Times New Roman"/>
      <family val="1"/>
    </font>
    <font>
      <b/>
      <sz val="13.5"/>
      <color indexed="10"/>
      <name val="Times New Roman"/>
      <family val="1"/>
    </font>
    <font>
      <sz val="13.5"/>
      <color indexed="12"/>
      <name val="Times New Roman"/>
      <family val="1"/>
    </font>
    <font>
      <sz val="12.5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sz val="13.5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rgb="FF0000CC"/>
      <name val="Times New Roman"/>
      <family val="1"/>
    </font>
    <font>
      <b/>
      <sz val="13.5"/>
      <color theme="1"/>
      <name val="Times New Roman"/>
      <family val="1"/>
    </font>
    <font>
      <b/>
      <sz val="13.5"/>
      <color rgb="FFFF0000"/>
      <name val="Times New Roman"/>
      <family val="1"/>
    </font>
    <font>
      <sz val="13.5"/>
      <color rgb="FF0000CC"/>
      <name val="Times New Roman"/>
      <family val="1"/>
    </font>
    <font>
      <sz val="12.5"/>
      <color rgb="FF0000CC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CC"/>
      <name val="Times New Roman"/>
      <family val="1"/>
    </font>
    <font>
      <sz val="13.5"/>
      <color theme="1"/>
      <name val="Times New Roman"/>
      <family val="1"/>
    </font>
    <font>
      <b/>
      <sz val="13.5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hair"/>
      <bottom style="hair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ck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ck"/>
      <top style="hair"/>
      <bottom style="thin"/>
    </border>
    <border>
      <left style="thin">
        <color rgb="FF000000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0" borderId="11" xfId="0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/>
    </xf>
    <xf numFmtId="172" fontId="13" fillId="34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60" fillId="33" borderId="15" xfId="0" applyFont="1" applyFill="1" applyBorder="1" applyAlignment="1">
      <alignment horizontal="center" textRotation="90"/>
    </xf>
    <xf numFmtId="0" fontId="13" fillId="35" borderId="16" xfId="0" applyFont="1" applyFill="1" applyBorder="1" applyAlignment="1">
      <alignment horizontal="center" textRotation="90"/>
    </xf>
    <xf numFmtId="172" fontId="9" fillId="33" borderId="17" xfId="0" applyNumberFormat="1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 textRotation="90"/>
    </xf>
    <xf numFmtId="0" fontId="13" fillId="33" borderId="15" xfId="0" applyFont="1" applyFill="1" applyBorder="1" applyAlignment="1">
      <alignment horizontal="center" vertical="justify" textRotation="90"/>
    </xf>
    <xf numFmtId="0" fontId="60" fillId="33" borderId="15" xfId="0" applyFont="1" applyFill="1" applyBorder="1" applyAlignment="1">
      <alignment horizontal="center" vertical="justify" textRotation="90"/>
    </xf>
    <xf numFmtId="172" fontId="9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9" xfId="0" applyFont="1" applyBorder="1" applyAlignment="1">
      <alignment textRotation="90"/>
    </xf>
    <xf numFmtId="0" fontId="62" fillId="34" borderId="19" xfId="0" applyFont="1" applyFill="1" applyBorder="1" applyAlignment="1">
      <alignment textRotation="90"/>
    </xf>
    <xf numFmtId="0" fontId="60" fillId="33" borderId="19" xfId="0" applyFont="1" applyFill="1" applyBorder="1" applyAlignment="1">
      <alignment textRotation="90"/>
    </xf>
    <xf numFmtId="0" fontId="13" fillId="35" borderId="19" xfId="0" applyFont="1" applyFill="1" applyBorder="1" applyAlignment="1">
      <alignment textRotation="90"/>
    </xf>
    <xf numFmtId="0" fontId="13" fillId="33" borderId="19" xfId="0" applyFont="1" applyFill="1" applyBorder="1" applyAlignment="1">
      <alignment textRotation="90"/>
    </xf>
    <xf numFmtId="0" fontId="14" fillId="0" borderId="19" xfId="0" applyFont="1" applyBorder="1" applyAlignment="1">
      <alignment textRotation="90"/>
    </xf>
    <xf numFmtId="0" fontId="14" fillId="33" borderId="20" xfId="0" applyFont="1" applyFill="1" applyBorder="1" applyAlignment="1">
      <alignment textRotation="90"/>
    </xf>
    <xf numFmtId="172" fontId="8" fillId="33" borderId="17" xfId="0" applyNumberFormat="1" applyFont="1" applyFill="1" applyBorder="1" applyAlignment="1">
      <alignment horizontal="center"/>
    </xf>
    <xf numFmtId="172" fontId="63" fillId="36" borderId="13" xfId="0" applyNumberFormat="1" applyFont="1" applyFill="1" applyBorder="1" applyAlignment="1">
      <alignment horizontal="center"/>
    </xf>
    <xf numFmtId="172" fontId="13" fillId="36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textRotation="90"/>
    </xf>
    <xf numFmtId="0" fontId="14" fillId="37" borderId="21" xfId="0" applyFont="1" applyFill="1" applyBorder="1" applyAlignment="1">
      <alignment horizontal="center" textRotation="90"/>
    </xf>
    <xf numFmtId="0" fontId="14" fillId="37" borderId="20" xfId="0" applyFont="1" applyFill="1" applyBorder="1" applyAlignment="1">
      <alignment textRotation="90"/>
    </xf>
    <xf numFmtId="0" fontId="8" fillId="0" borderId="22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8" fillId="0" borderId="15" xfId="0" applyFont="1" applyBorder="1" applyAlignment="1">
      <alignment textRotation="90"/>
    </xf>
    <xf numFmtId="0" fontId="62" fillId="34" borderId="15" xfId="0" applyFont="1" applyFill="1" applyBorder="1" applyAlignment="1">
      <alignment textRotation="90"/>
    </xf>
    <xf numFmtId="0" fontId="60" fillId="33" borderId="15" xfId="0" applyFont="1" applyFill="1" applyBorder="1" applyAlignment="1">
      <alignment textRotation="90"/>
    </xf>
    <xf numFmtId="0" fontId="13" fillId="35" borderId="15" xfId="0" applyFont="1" applyFill="1" applyBorder="1" applyAlignment="1">
      <alignment textRotation="90"/>
    </xf>
    <xf numFmtId="0" fontId="13" fillId="33" borderId="15" xfId="0" applyFont="1" applyFill="1" applyBorder="1" applyAlignment="1">
      <alignment textRotation="90"/>
    </xf>
    <xf numFmtId="0" fontId="14" fillId="0" borderId="15" xfId="0" applyFont="1" applyBorder="1" applyAlignment="1">
      <alignment textRotation="90"/>
    </xf>
    <xf numFmtId="0" fontId="14" fillId="37" borderId="23" xfId="0" applyFont="1" applyFill="1" applyBorder="1" applyAlignment="1">
      <alignment textRotation="90"/>
    </xf>
    <xf numFmtId="2" fontId="64" fillId="0" borderId="21" xfId="0" applyNumberFormat="1" applyFont="1" applyBorder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14" fillId="37" borderId="15" xfId="0" applyFont="1" applyFill="1" applyBorder="1" applyAlignment="1">
      <alignment textRotation="90"/>
    </xf>
    <xf numFmtId="172" fontId="63" fillId="36" borderId="24" xfId="0" applyNumberFormat="1" applyFont="1" applyFill="1" applyBorder="1" applyAlignment="1">
      <alignment horizontal="center"/>
    </xf>
    <xf numFmtId="172" fontId="13" fillId="36" borderId="24" xfId="0" applyNumberFormat="1" applyFont="1" applyFill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33" borderId="25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9" fillId="0" borderId="25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textRotation="90"/>
    </xf>
    <xf numFmtId="172" fontId="9" fillId="33" borderId="17" xfId="0" applyNumberFormat="1" applyFont="1" applyFill="1" applyBorder="1" applyAlignment="1">
      <alignment/>
    </xf>
    <xf numFmtId="172" fontId="9" fillId="0" borderId="17" xfId="0" applyNumberFormat="1" applyFont="1" applyBorder="1" applyAlignment="1">
      <alignment/>
    </xf>
    <xf numFmtId="0" fontId="10" fillId="0" borderId="11" xfId="0" applyFont="1" applyBorder="1" applyAlignment="1">
      <alignment horizontal="center" textRotation="90"/>
    </xf>
    <xf numFmtId="0" fontId="65" fillId="0" borderId="10" xfId="0" applyFont="1" applyBorder="1" applyAlignment="1">
      <alignment horizontal="center" textRotation="90"/>
    </xf>
    <xf numFmtId="0" fontId="66" fillId="33" borderId="10" xfId="0" applyFont="1" applyFill="1" applyBorder="1" applyAlignment="1">
      <alignment horizontal="center" textRotation="90"/>
    </xf>
    <xf numFmtId="1" fontId="13" fillId="0" borderId="17" xfId="0" applyNumberFormat="1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2" fontId="60" fillId="0" borderId="13" xfId="0" applyNumberFormat="1" applyFont="1" applyBorder="1" applyAlignment="1">
      <alignment horizontal="center"/>
    </xf>
    <xf numFmtId="172" fontId="8" fillId="0" borderId="24" xfId="0" applyNumberFormat="1" applyFont="1" applyBorder="1" applyAlignment="1">
      <alignment horizontal="center"/>
    </xf>
    <xf numFmtId="172" fontId="13" fillId="34" borderId="24" xfId="0" applyNumberFormat="1" applyFont="1" applyFill="1" applyBorder="1" applyAlignment="1">
      <alignment horizontal="center"/>
    </xf>
    <xf numFmtId="0" fontId="14" fillId="37" borderId="27" xfId="0" applyFont="1" applyFill="1" applyBorder="1" applyAlignment="1">
      <alignment horizontal="center" textRotation="90"/>
    </xf>
    <xf numFmtId="172" fontId="9" fillId="0" borderId="25" xfId="0" applyNumberFormat="1" applyFont="1" applyBorder="1" applyAlignment="1">
      <alignment/>
    </xf>
    <xf numFmtId="0" fontId="8" fillId="33" borderId="24" xfId="0" applyFont="1" applyFill="1" applyBorder="1" applyAlignment="1">
      <alignment horizontal="center"/>
    </xf>
    <xf numFmtId="172" fontId="63" fillId="36" borderId="28" xfId="0" applyNumberFormat="1" applyFont="1" applyFill="1" applyBorder="1" applyAlignment="1">
      <alignment horizontal="center"/>
    </xf>
    <xf numFmtId="172" fontId="13" fillId="36" borderId="28" xfId="0" applyNumberFormat="1" applyFont="1" applyFill="1" applyBorder="1" applyAlignment="1">
      <alignment horizontal="center"/>
    </xf>
    <xf numFmtId="2" fontId="64" fillId="0" borderId="29" xfId="0" applyNumberFormat="1" applyFont="1" applyBorder="1" applyAlignment="1">
      <alignment horizontal="center"/>
    </xf>
    <xf numFmtId="172" fontId="9" fillId="0" borderId="30" xfId="0" applyNumberFormat="1" applyFont="1" applyBorder="1" applyAlignment="1">
      <alignment horizontal="center"/>
    </xf>
    <xf numFmtId="172" fontId="9" fillId="33" borderId="25" xfId="0" applyNumberFormat="1" applyFont="1" applyFill="1" applyBorder="1" applyAlignment="1">
      <alignment horizontal="center"/>
    </xf>
    <xf numFmtId="172" fontId="9" fillId="33" borderId="25" xfId="0" applyNumberFormat="1" applyFont="1" applyFill="1" applyBorder="1" applyAlignment="1">
      <alignment/>
    </xf>
    <xf numFmtId="2" fontId="64" fillId="0" borderId="27" xfId="0" applyNumberFormat="1" applyFont="1" applyBorder="1" applyAlignment="1">
      <alignment horizontal="center"/>
    </xf>
    <xf numFmtId="172" fontId="9" fillId="33" borderId="31" xfId="0" applyNumberFormat="1" applyFont="1" applyFill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33" borderId="28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9" fillId="33" borderId="24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 textRotation="90"/>
    </xf>
    <xf numFmtId="172" fontId="9" fillId="33" borderId="32" xfId="0" applyNumberFormat="1" applyFont="1" applyFill="1" applyBorder="1" applyAlignment="1">
      <alignment horizontal="center"/>
    </xf>
    <xf numFmtId="172" fontId="8" fillId="33" borderId="33" xfId="0" applyNumberFormat="1" applyFont="1" applyFill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/>
    </xf>
    <xf numFmtId="172" fontId="8" fillId="0" borderId="17" xfId="0" applyNumberFormat="1" applyFont="1" applyBorder="1" applyAlignment="1">
      <alignment/>
    </xf>
    <xf numFmtId="172" fontId="9" fillId="33" borderId="17" xfId="0" applyNumberFormat="1" applyFont="1" applyFill="1" applyBorder="1" applyAlignment="1">
      <alignment/>
    </xf>
    <xf numFmtId="172" fontId="9" fillId="0" borderId="25" xfId="0" applyNumberFormat="1" applyFont="1" applyBorder="1" applyAlignment="1">
      <alignment/>
    </xf>
    <xf numFmtId="172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2" fontId="8" fillId="0" borderId="19" xfId="0" applyNumberFormat="1" applyFont="1" applyBorder="1" applyAlignment="1">
      <alignment horizontal="center"/>
    </xf>
    <xf numFmtId="172" fontId="13" fillId="34" borderId="19" xfId="0" applyNumberFormat="1" applyFont="1" applyFill="1" applyBorder="1" applyAlignment="1">
      <alignment horizontal="center"/>
    </xf>
    <xf numFmtId="172" fontId="63" fillId="36" borderId="19" xfId="0" applyNumberFormat="1" applyFont="1" applyFill="1" applyBorder="1" applyAlignment="1">
      <alignment horizontal="center"/>
    </xf>
    <xf numFmtId="172" fontId="13" fillId="36" borderId="19" xfId="0" applyNumberFormat="1" applyFont="1" applyFill="1" applyBorder="1" applyAlignment="1">
      <alignment horizontal="center"/>
    </xf>
    <xf numFmtId="0" fontId="14" fillId="37" borderId="20" xfId="0" applyFont="1" applyFill="1" applyBorder="1" applyAlignment="1">
      <alignment horizontal="center" textRotation="90"/>
    </xf>
    <xf numFmtId="172" fontId="8" fillId="33" borderId="0" xfId="0" applyNumberFormat="1" applyFont="1" applyFill="1" applyAlignment="1">
      <alignment horizontal="center"/>
    </xf>
    <xf numFmtId="0" fontId="61" fillId="37" borderId="15" xfId="0" applyFont="1" applyFill="1" applyBorder="1" applyAlignment="1">
      <alignment textRotation="90"/>
    </xf>
    <xf numFmtId="172" fontId="68" fillId="38" borderId="34" xfId="0" applyNumberFormat="1" applyFont="1" applyFill="1" applyBorder="1" applyAlignment="1" applyProtection="1">
      <alignment horizontal="center"/>
      <protection/>
    </xf>
    <xf numFmtId="0" fontId="13" fillId="37" borderId="15" xfId="0" applyFont="1" applyFill="1" applyBorder="1" applyAlignment="1">
      <alignment textRotation="90"/>
    </xf>
    <xf numFmtId="0" fontId="13" fillId="37" borderId="19" xfId="0" applyFont="1" applyFill="1" applyBorder="1" applyAlignment="1">
      <alignment textRotation="90"/>
    </xf>
    <xf numFmtId="172" fontId="8" fillId="33" borderId="35" xfId="0" applyNumberFormat="1" applyFont="1" applyFill="1" applyBorder="1" applyAlignment="1">
      <alignment horizontal="center"/>
    </xf>
    <xf numFmtId="172" fontId="8" fillId="33" borderId="36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172" fontId="8" fillId="33" borderId="37" xfId="0" applyNumberFormat="1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49" fontId="67" fillId="0" borderId="38" xfId="0" applyNumberFormat="1" applyFont="1" applyBorder="1" applyAlignment="1">
      <alignment/>
    </xf>
    <xf numFmtId="0" fontId="15" fillId="33" borderId="13" xfId="0" applyFont="1" applyFill="1" applyBorder="1" applyAlignment="1">
      <alignment horizontal="center"/>
    </xf>
    <xf numFmtId="49" fontId="67" fillId="0" borderId="39" xfId="0" applyNumberFormat="1" applyFont="1" applyBorder="1" applyAlignment="1">
      <alignment/>
    </xf>
    <xf numFmtId="49" fontId="69" fillId="0" borderId="13" xfId="0" applyNumberFormat="1" applyFont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49" fontId="69" fillId="0" borderId="14" xfId="0" applyNumberFormat="1" applyFont="1" applyBorder="1" applyAlignment="1">
      <alignment horizontal="center"/>
    </xf>
    <xf numFmtId="49" fontId="67" fillId="0" borderId="40" xfId="0" applyNumberFormat="1" applyFont="1" applyBorder="1" applyAlignment="1">
      <alignment/>
    </xf>
    <xf numFmtId="0" fontId="69" fillId="0" borderId="41" xfId="0" applyFont="1" applyBorder="1" applyAlignment="1">
      <alignment horizontal="left"/>
    </xf>
    <xf numFmtId="0" fontId="69" fillId="0" borderId="42" xfId="0" applyFont="1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69" fillId="0" borderId="19" xfId="0" applyNumberFormat="1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33" borderId="43" xfId="0" applyFont="1" applyFill="1" applyBorder="1" applyAlignment="1">
      <alignment horizontal="left"/>
    </xf>
    <xf numFmtId="0" fontId="69" fillId="33" borderId="44" xfId="0" applyFont="1" applyFill="1" applyBorder="1" applyAlignment="1">
      <alignment horizontal="left"/>
    </xf>
    <xf numFmtId="0" fontId="67" fillId="0" borderId="19" xfId="0" applyFont="1" applyBorder="1" applyAlignment="1">
      <alignment/>
    </xf>
    <xf numFmtId="49" fontId="69" fillId="33" borderId="19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33" borderId="41" xfId="0" applyFont="1" applyFill="1" applyBorder="1" applyAlignment="1">
      <alignment horizontal="left"/>
    </xf>
    <xf numFmtId="0" fontId="69" fillId="33" borderId="45" xfId="0" applyFont="1" applyFill="1" applyBorder="1" applyAlignment="1">
      <alignment horizontal="left"/>
    </xf>
    <xf numFmtId="0" fontId="67" fillId="0" borderId="13" xfId="0" applyFont="1" applyBorder="1" applyAlignment="1">
      <alignment/>
    </xf>
    <xf numFmtId="49" fontId="69" fillId="33" borderId="13" xfId="0" applyNumberFormat="1" applyFont="1" applyFill="1" applyBorder="1" applyAlignment="1">
      <alignment horizontal="center"/>
    </xf>
    <xf numFmtId="0" fontId="67" fillId="33" borderId="13" xfId="0" applyFont="1" applyFill="1" applyBorder="1" applyAlignment="1">
      <alignment/>
    </xf>
    <xf numFmtId="0" fontId="69" fillId="33" borderId="13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33" borderId="46" xfId="0" applyFont="1" applyFill="1" applyBorder="1" applyAlignment="1">
      <alignment horizontal="left"/>
    </xf>
    <xf numFmtId="0" fontId="67" fillId="0" borderId="14" xfId="0" applyFont="1" applyBorder="1" applyAlignment="1">
      <alignment/>
    </xf>
    <xf numFmtId="0" fontId="14" fillId="33" borderId="0" xfId="0" applyFont="1" applyFill="1" applyBorder="1" applyAlignment="1">
      <alignment horizontal="center" textRotation="90"/>
    </xf>
    <xf numFmtId="172" fontId="8" fillId="0" borderId="47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13" fillId="34" borderId="14" xfId="0" applyNumberFormat="1" applyFont="1" applyFill="1" applyBorder="1" applyAlignment="1">
      <alignment horizontal="center"/>
    </xf>
    <xf numFmtId="172" fontId="68" fillId="38" borderId="48" xfId="0" applyNumberFormat="1" applyFont="1" applyFill="1" applyBorder="1" applyAlignment="1" applyProtection="1">
      <alignment horizontal="center"/>
      <protection/>
    </xf>
    <xf numFmtId="172" fontId="63" fillId="36" borderId="14" xfId="0" applyNumberFormat="1" applyFont="1" applyFill="1" applyBorder="1" applyAlignment="1">
      <alignment horizontal="center"/>
    </xf>
    <xf numFmtId="172" fontId="13" fillId="36" borderId="14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textRotation="90"/>
    </xf>
    <xf numFmtId="0" fontId="14" fillId="37" borderId="49" xfId="0" applyFont="1" applyFill="1" applyBorder="1" applyAlignment="1">
      <alignment horizontal="center" textRotation="90"/>
    </xf>
    <xf numFmtId="172" fontId="9" fillId="37" borderId="25" xfId="0" applyNumberFormat="1" applyFont="1" applyFill="1" applyBorder="1" applyAlignment="1">
      <alignment horizontal="center"/>
    </xf>
    <xf numFmtId="172" fontId="9" fillId="0" borderId="47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72" fontId="8" fillId="37" borderId="25" xfId="0" applyNumberFormat="1" applyFont="1" applyFill="1" applyBorder="1" applyAlignment="1">
      <alignment horizontal="center"/>
    </xf>
    <xf numFmtId="172" fontId="8" fillId="33" borderId="47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2" fontId="68" fillId="38" borderId="19" xfId="0" applyNumberFormat="1" applyFont="1" applyFill="1" applyBorder="1" applyAlignment="1" applyProtection="1">
      <alignment horizontal="center"/>
      <protection/>
    </xf>
    <xf numFmtId="172" fontId="68" fillId="38" borderId="13" xfId="0" applyNumberFormat="1" applyFont="1" applyFill="1" applyBorder="1" applyAlignment="1" applyProtection="1">
      <alignment horizontal="center"/>
      <protection/>
    </xf>
    <xf numFmtId="172" fontId="68" fillId="38" borderId="14" xfId="0" applyNumberFormat="1" applyFont="1" applyFill="1" applyBorder="1" applyAlignment="1" applyProtection="1">
      <alignment horizontal="center"/>
      <protection/>
    </xf>
    <xf numFmtId="172" fontId="9" fillId="37" borderId="17" xfId="0" applyNumberFormat="1" applyFont="1" applyFill="1" applyBorder="1" applyAlignment="1">
      <alignment/>
    </xf>
    <xf numFmtId="172" fontId="9" fillId="0" borderId="47" xfId="0" applyNumberFormat="1" applyFont="1" applyBorder="1" applyAlignment="1">
      <alignment/>
    </xf>
    <xf numFmtId="0" fontId="8" fillId="39" borderId="13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172" fontId="9" fillId="37" borderId="25" xfId="0" applyNumberFormat="1" applyFont="1" applyFill="1" applyBorder="1" applyAlignment="1">
      <alignment/>
    </xf>
    <xf numFmtId="172" fontId="9" fillId="0" borderId="47" xfId="0" applyNumberFormat="1" applyFont="1" applyBorder="1" applyAlignment="1">
      <alignment/>
    </xf>
    <xf numFmtId="1" fontId="8" fillId="39" borderId="14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72" fontId="63" fillId="36" borderId="50" xfId="0" applyNumberFormat="1" applyFont="1" applyFill="1" applyBorder="1" applyAlignment="1">
      <alignment horizontal="center"/>
    </xf>
    <xf numFmtId="1" fontId="13" fillId="0" borderId="47" xfId="0" applyNumberFormat="1" applyFont="1" applyBorder="1" applyAlignment="1">
      <alignment horizontal="center"/>
    </xf>
    <xf numFmtId="2" fontId="62" fillId="0" borderId="14" xfId="0" applyNumberFormat="1" applyFont="1" applyBorder="1" applyAlignment="1">
      <alignment horizontal="center"/>
    </xf>
    <xf numFmtId="2" fontId="60" fillId="0" borderId="14" xfId="0" applyNumberFormat="1" applyFont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2" fontId="62" fillId="33" borderId="0" xfId="0" applyNumberFormat="1" applyFont="1" applyFill="1" applyBorder="1" applyAlignment="1">
      <alignment horizontal="center"/>
    </xf>
    <xf numFmtId="2" fontId="60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49" fontId="69" fillId="33" borderId="0" xfId="0" applyNumberFormat="1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49" fontId="67" fillId="33" borderId="0" xfId="0" applyNumberFormat="1" applyFont="1" applyFill="1" applyBorder="1" applyAlignment="1">
      <alignment/>
    </xf>
    <xf numFmtId="172" fontId="63" fillId="33" borderId="0" xfId="0" applyNumberFormat="1" applyFont="1" applyFill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2" fontId="64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172" fontId="68" fillId="40" borderId="0" xfId="0" applyNumberFormat="1" applyFont="1" applyFill="1" applyBorder="1" applyAlignment="1" applyProtection="1">
      <alignment horizontal="center"/>
      <protection/>
    </xf>
    <xf numFmtId="172" fontId="9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97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5"/>
  <sheetViews>
    <sheetView tabSelected="1" zoomScalePageLayoutView="0" workbookViewId="0" topLeftCell="A1">
      <pane xSplit="5" ySplit="1" topLeftCell="CY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F2" sqref="DF2"/>
    </sheetView>
  </sheetViews>
  <sheetFormatPr defaultColWidth="9.140625" defaultRowHeight="12.75"/>
  <cols>
    <col min="1" max="1" width="5.28125" style="2" customWidth="1"/>
    <col min="2" max="2" width="13.57421875" style="3" customWidth="1"/>
    <col min="3" max="3" width="17.140625" style="2" customWidth="1"/>
    <col min="4" max="4" width="24.140625" style="1" customWidth="1"/>
    <col min="5" max="5" width="10.7109375" style="1" customWidth="1"/>
    <col min="6" max="6" width="11.421875" style="1" customWidth="1"/>
    <col min="7" max="7" width="15.8515625" style="1" customWidth="1"/>
    <col min="8" max="8" width="11.28125" style="2" customWidth="1"/>
    <col min="9" max="9" width="28.140625" style="2" customWidth="1"/>
    <col min="10" max="10" width="4.7109375" style="1" customWidth="1"/>
    <col min="11" max="11" width="4.7109375" style="2" customWidth="1"/>
    <col min="12" max="17" width="4.7109375" style="1" customWidth="1"/>
    <col min="18" max="28" width="4.28125" style="1" customWidth="1"/>
    <col min="29" max="39" width="4.421875" style="1" customWidth="1"/>
    <col min="40" max="50" width="4.28125" style="1" customWidth="1"/>
    <col min="51" max="61" width="4.421875" style="1" customWidth="1"/>
    <col min="62" max="94" width="4.28125" style="1" customWidth="1"/>
    <col min="95" max="105" width="4.57421875" style="1" customWidth="1"/>
    <col min="106" max="106" width="5.28125" style="1" customWidth="1"/>
    <col min="107" max="107" width="5.7109375" style="1" customWidth="1"/>
    <col min="108" max="108" width="6.00390625" style="1" customWidth="1"/>
    <col min="109" max="16384" width="9.140625" style="1" customWidth="1"/>
  </cols>
  <sheetData>
    <row r="1" spans="1:108" s="7" customFormat="1" ht="180" customHeight="1">
      <c r="A1" s="4" t="s">
        <v>0</v>
      </c>
      <c r="B1" s="9" t="s">
        <v>2</v>
      </c>
      <c r="C1" s="5" t="s">
        <v>1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5" t="s">
        <v>9</v>
      </c>
      <c r="J1" s="17" t="s">
        <v>38</v>
      </c>
      <c r="K1" s="14" t="s">
        <v>10</v>
      </c>
      <c r="L1" s="15" t="s">
        <v>11</v>
      </c>
      <c r="M1" s="18" t="s">
        <v>12</v>
      </c>
      <c r="N1" s="17" t="s">
        <v>39</v>
      </c>
      <c r="O1" s="14" t="s">
        <v>13</v>
      </c>
      <c r="P1" s="15" t="s">
        <v>14</v>
      </c>
      <c r="Q1" s="19" t="s">
        <v>15</v>
      </c>
      <c r="R1" s="21" t="s">
        <v>8</v>
      </c>
      <c r="S1" s="22" t="s">
        <v>16</v>
      </c>
      <c r="T1" s="22" t="s">
        <v>17</v>
      </c>
      <c r="U1" s="23" t="s">
        <v>18</v>
      </c>
      <c r="V1" s="24" t="s">
        <v>40</v>
      </c>
      <c r="W1" s="108" t="s">
        <v>40</v>
      </c>
      <c r="X1" s="25" t="s">
        <v>19</v>
      </c>
      <c r="Y1" s="26" t="s">
        <v>20</v>
      </c>
      <c r="Z1" s="27" t="s">
        <v>21</v>
      </c>
      <c r="AA1" s="28" t="s">
        <v>40</v>
      </c>
      <c r="AB1" s="29" t="s">
        <v>40</v>
      </c>
      <c r="AC1" s="21" t="s">
        <v>8</v>
      </c>
      <c r="AD1" s="22" t="s">
        <v>42</v>
      </c>
      <c r="AE1" s="22" t="s">
        <v>43</v>
      </c>
      <c r="AF1" s="23" t="s">
        <v>44</v>
      </c>
      <c r="AG1" s="24" t="s">
        <v>41</v>
      </c>
      <c r="AH1" s="108" t="s">
        <v>41</v>
      </c>
      <c r="AI1" s="25" t="s">
        <v>45</v>
      </c>
      <c r="AJ1" s="26" t="s">
        <v>46</v>
      </c>
      <c r="AK1" s="27" t="s">
        <v>47</v>
      </c>
      <c r="AL1" s="28" t="s">
        <v>48</v>
      </c>
      <c r="AM1" s="35" t="s">
        <v>48</v>
      </c>
      <c r="AN1" s="36" t="s">
        <v>8</v>
      </c>
      <c r="AO1" s="37" t="s">
        <v>52</v>
      </c>
      <c r="AP1" s="37" t="s">
        <v>53</v>
      </c>
      <c r="AQ1" s="38" t="s">
        <v>54</v>
      </c>
      <c r="AR1" s="39" t="s">
        <v>55</v>
      </c>
      <c r="AS1" s="107" t="s">
        <v>55</v>
      </c>
      <c r="AT1" s="40" t="s">
        <v>56</v>
      </c>
      <c r="AU1" s="41" t="s">
        <v>57</v>
      </c>
      <c r="AV1" s="42" t="s">
        <v>58</v>
      </c>
      <c r="AW1" s="43" t="s">
        <v>59</v>
      </c>
      <c r="AX1" s="47" t="s">
        <v>59</v>
      </c>
      <c r="AY1" s="36" t="s">
        <v>8</v>
      </c>
      <c r="AZ1" s="37" t="s">
        <v>60</v>
      </c>
      <c r="BA1" s="37" t="s">
        <v>61</v>
      </c>
      <c r="BB1" s="38" t="s">
        <v>62</v>
      </c>
      <c r="BC1" s="39" t="s">
        <v>129</v>
      </c>
      <c r="BD1" s="107" t="s">
        <v>129</v>
      </c>
      <c r="BE1" s="40" t="s">
        <v>63</v>
      </c>
      <c r="BF1" s="41" t="s">
        <v>64</v>
      </c>
      <c r="BG1" s="42" t="s">
        <v>65</v>
      </c>
      <c r="BH1" s="43" t="s">
        <v>66</v>
      </c>
      <c r="BI1" s="44" t="s">
        <v>67</v>
      </c>
      <c r="BJ1" s="36" t="s">
        <v>8</v>
      </c>
      <c r="BK1" s="37" t="s">
        <v>27</v>
      </c>
      <c r="BL1" s="37" t="s">
        <v>28</v>
      </c>
      <c r="BM1" s="38" t="s">
        <v>29</v>
      </c>
      <c r="BN1" s="39" t="s">
        <v>22</v>
      </c>
      <c r="BO1" s="107" t="s">
        <v>22</v>
      </c>
      <c r="BP1" s="40" t="s">
        <v>23</v>
      </c>
      <c r="BQ1" s="41" t="s">
        <v>24</v>
      </c>
      <c r="BR1" s="42" t="s">
        <v>25</v>
      </c>
      <c r="BS1" s="43" t="s">
        <v>26</v>
      </c>
      <c r="BT1" s="47" t="s">
        <v>26</v>
      </c>
      <c r="BU1" s="36" t="s">
        <v>8</v>
      </c>
      <c r="BV1" s="37" t="s">
        <v>68</v>
      </c>
      <c r="BW1" s="37" t="s">
        <v>69</v>
      </c>
      <c r="BX1" s="38" t="s">
        <v>70</v>
      </c>
      <c r="BY1" s="39" t="s">
        <v>83</v>
      </c>
      <c r="BZ1" s="107" t="s">
        <v>83</v>
      </c>
      <c r="CA1" s="40" t="s">
        <v>72</v>
      </c>
      <c r="CB1" s="41" t="s">
        <v>73</v>
      </c>
      <c r="CC1" s="42" t="s">
        <v>74</v>
      </c>
      <c r="CD1" s="43" t="s">
        <v>71</v>
      </c>
      <c r="CE1" s="47" t="s">
        <v>71</v>
      </c>
      <c r="CF1" s="36" t="s">
        <v>8</v>
      </c>
      <c r="CG1" s="37" t="s">
        <v>75</v>
      </c>
      <c r="CH1" s="37" t="s">
        <v>76</v>
      </c>
      <c r="CI1" s="38" t="s">
        <v>77</v>
      </c>
      <c r="CJ1" s="39" t="s">
        <v>78</v>
      </c>
      <c r="CK1" s="107" t="s">
        <v>78</v>
      </c>
      <c r="CL1" s="40" t="s">
        <v>79</v>
      </c>
      <c r="CM1" s="41" t="s">
        <v>80</v>
      </c>
      <c r="CN1" s="42" t="s">
        <v>81</v>
      </c>
      <c r="CO1" s="43" t="s">
        <v>82</v>
      </c>
      <c r="CP1" s="47" t="s">
        <v>82</v>
      </c>
      <c r="CQ1" s="36" t="s">
        <v>8</v>
      </c>
      <c r="CR1" s="37" t="s">
        <v>30</v>
      </c>
      <c r="CS1" s="37" t="s">
        <v>31</v>
      </c>
      <c r="CT1" s="38" t="s">
        <v>32</v>
      </c>
      <c r="CU1" s="39" t="s">
        <v>37</v>
      </c>
      <c r="CV1" s="105" t="s">
        <v>37</v>
      </c>
      <c r="CW1" s="40" t="s">
        <v>33</v>
      </c>
      <c r="CX1" s="41" t="s">
        <v>34</v>
      </c>
      <c r="CY1" s="42" t="s">
        <v>35</v>
      </c>
      <c r="CZ1" s="43" t="s">
        <v>36</v>
      </c>
      <c r="DA1" s="47" t="s">
        <v>36</v>
      </c>
      <c r="DB1" s="60" t="s">
        <v>49</v>
      </c>
      <c r="DC1" s="61" t="s">
        <v>50</v>
      </c>
      <c r="DD1" s="62" t="s">
        <v>51</v>
      </c>
    </row>
    <row r="2" spans="1:108" s="53" customFormat="1" ht="20.25" customHeight="1">
      <c r="A2" s="114">
        <v>1</v>
      </c>
      <c r="B2" s="129" t="s">
        <v>84</v>
      </c>
      <c r="C2" s="130" t="s">
        <v>85</v>
      </c>
      <c r="D2" s="131" t="s">
        <v>86</v>
      </c>
      <c r="E2" s="132" t="s">
        <v>87</v>
      </c>
      <c r="F2" s="133"/>
      <c r="G2" s="134" t="s">
        <v>88</v>
      </c>
      <c r="H2" s="87"/>
      <c r="I2" s="115"/>
      <c r="J2" s="109"/>
      <c r="K2" s="31" t="str">
        <f aca="true" t="shared" si="0" ref="K2:K12">IF(J2&gt;=8.5,"A",IF(J2&gt;=8,"B+",IF(J2&gt;=7,"B",IF(J2&gt;=6.5,"C+",IF(J2&gt;=5.5,"C",IF(J2&gt;=5,"D+",IF(J2&gt;=4,"D","F")))))))</f>
        <v>F</v>
      </c>
      <c r="L2" s="32">
        <f aca="true" t="shared" si="1" ref="L2:L12">IF(K2="A",4,IF(K2="B+",3.5,IF(K2="B",3,IF(K2="C+",2.5,IF(K2="C",2,IF(K2="D+",1.5,IF(K2="D",1,0)))))))</f>
        <v>0</v>
      </c>
      <c r="M2" s="45" t="str">
        <f aca="true" t="shared" si="2" ref="M2:M12">TEXT(L2,"0.0")</f>
        <v>0.0</v>
      </c>
      <c r="N2" s="30"/>
      <c r="O2" s="31" t="str">
        <f>IF(N2&gt;=8.5,"A",IF(N2&gt;=8,"B+",IF(N2&gt;=7,"B",IF(N2&gt;=6.5,"C+",IF(N2&gt;=5.5,"C",IF(N2&gt;=5,"D+",IF(N2&gt;=4,"D","F")))))))</f>
        <v>F</v>
      </c>
      <c r="P2" s="32">
        <f aca="true" t="shared" si="3" ref="P2:P12">IF(O2="A",4,IF(O2="B+",3.5,IF(O2="B",3,IF(O2="C+",2.5,IF(O2="C",2,IF(O2="D+",1.5,IF(O2="D",1,0)))))))</f>
        <v>0</v>
      </c>
      <c r="Q2" s="45" t="str">
        <f aca="true" t="shared" si="4" ref="Q2:Q12">TEXT(P2,"0.0")</f>
        <v>0.0</v>
      </c>
      <c r="R2" s="93">
        <v>5.7</v>
      </c>
      <c r="S2" s="91">
        <v>7</v>
      </c>
      <c r="T2" s="91"/>
      <c r="U2" s="10">
        <f>ROUND((R2*0.4+S2*0.6),1)</f>
        <v>6.5</v>
      </c>
      <c r="V2" s="11">
        <f>ROUND(MAX((R2*0.4+S2*0.6),(R2*0.4+T2*0.6)),1)</f>
        <v>6.5</v>
      </c>
      <c r="W2" s="106" t="str">
        <f>TEXT(V2,"0.0")</f>
        <v>6.5</v>
      </c>
      <c r="X2" s="31" t="str">
        <f aca="true" t="shared" si="5" ref="X2:X12">IF(V2&gt;=8.5,"A",IF(V2&gt;=8,"B+",IF(V2&gt;=7,"B",IF(V2&gt;=6.5,"C+",IF(V2&gt;=5.5,"C",IF(V2&gt;=5,"D+",IF(V2&gt;=4,"D","F")))))))</f>
        <v>C+</v>
      </c>
      <c r="Y2" s="32">
        <f aca="true" t="shared" si="6" ref="Y2:Y12">IF(X2="A",4,IF(X2="B+",3.5,IF(X2="B",3,IF(X2="C+",2.5,IF(X2="C",2,IF(X2="D+",1.5,IF(X2="D",1,0)))))))</f>
        <v>2.5</v>
      </c>
      <c r="Z2" s="32" t="str">
        <f aca="true" t="shared" si="7" ref="Z2:Z12">TEXT(Y2,"0.0")</f>
        <v>2.5</v>
      </c>
      <c r="AA2" s="33">
        <v>2</v>
      </c>
      <c r="AB2" s="34">
        <v>2</v>
      </c>
      <c r="AC2" s="56">
        <v>7.7</v>
      </c>
      <c r="AD2" s="79">
        <v>9</v>
      </c>
      <c r="AE2" s="79"/>
      <c r="AF2" s="10">
        <f>ROUND((AC2*0.4+AD2*0.6),1)</f>
        <v>8.5</v>
      </c>
      <c r="AG2" s="11">
        <f>ROUND(MAX((AC2*0.4+AD2*0.6),(AC2*0.4+AE2*0.6)),1)</f>
        <v>8.5</v>
      </c>
      <c r="AH2" s="106" t="str">
        <f>TEXT(AG2,"0.0")</f>
        <v>8.5</v>
      </c>
      <c r="AI2" s="31" t="str">
        <f aca="true" t="shared" si="8" ref="AI2:AI12">IF(AG2&gt;=8.5,"A",IF(AG2&gt;=8,"B+",IF(AG2&gt;=7,"B",IF(AG2&gt;=6.5,"C+",IF(AG2&gt;=5.5,"C",IF(AG2&gt;=5,"D+",IF(AG2&gt;=4,"D","F")))))))</f>
        <v>A</v>
      </c>
      <c r="AJ2" s="32">
        <f aca="true" t="shared" si="9" ref="AJ2:AJ12">IF(AI2="A",4,IF(AI2="B+",3.5,IF(AI2="B",3,IF(AI2="C+",2.5,IF(AI2="C",2,IF(AI2="D+",1.5,IF(AI2="D",1,0)))))))</f>
        <v>4</v>
      </c>
      <c r="AK2" s="32" t="str">
        <f aca="true" t="shared" si="10" ref="AK2:AK12">TEXT(AJ2,"0.0")</f>
        <v>4.0</v>
      </c>
      <c r="AL2" s="33">
        <v>2</v>
      </c>
      <c r="AM2" s="34">
        <v>2</v>
      </c>
      <c r="AN2" s="111">
        <v>7.8</v>
      </c>
      <c r="AO2" s="112">
        <v>4</v>
      </c>
      <c r="AP2" s="112"/>
      <c r="AQ2" s="99">
        <f>ROUND((AN2*0.4+AO2*0.6),1)</f>
        <v>5.5</v>
      </c>
      <c r="AR2" s="100">
        <f aca="true" t="shared" si="11" ref="AR2:AR12">ROUND(MAX((AN2*0.4+AO2*0.6),(AN2*0.4+AP2*0.6)),1)</f>
        <v>5.5</v>
      </c>
      <c r="AS2" s="162" t="str">
        <f>TEXT(AR2,"0.0")</f>
        <v>5.5</v>
      </c>
      <c r="AT2" s="101" t="str">
        <f aca="true" t="shared" si="12" ref="AT2:AT12">IF(AR2&gt;=8.5,"A",IF(AR2&gt;=8,"B+",IF(AR2&gt;=7,"B",IF(AR2&gt;=6.5,"C+",IF(AR2&gt;=5.5,"C",IF(AR2&gt;=5,"D+",IF(AR2&gt;=4,"D","F")))))))</f>
        <v>C</v>
      </c>
      <c r="AU2" s="102">
        <f aca="true" t="shared" si="13" ref="AU2:AU12">IF(AT2="A",4,IF(AT2="B+",3.5,IF(AT2="B",3,IF(AT2="C+",2.5,IF(AT2="C",2,IF(AT2="D+",1.5,IF(AT2="D",1,0)))))))</f>
        <v>2</v>
      </c>
      <c r="AV2" s="102" t="str">
        <f aca="true" t="shared" si="14" ref="AV2:AV12">TEXT(AU2,"0.0")</f>
        <v>2.0</v>
      </c>
      <c r="AW2" s="84">
        <v>2</v>
      </c>
      <c r="AX2" s="103">
        <v>2</v>
      </c>
      <c r="AY2" s="97">
        <v>9</v>
      </c>
      <c r="AZ2" s="98">
        <v>5</v>
      </c>
      <c r="BA2" s="98"/>
      <c r="BB2" s="10">
        <f>ROUND((AY2*0.4+AZ2*0.6),1)</f>
        <v>6.6</v>
      </c>
      <c r="BC2" s="11">
        <f>ROUND(MAX((AY2*0.4+AZ2*0.6),(AY2*0.4+BA2*0.6)),1)</f>
        <v>6.6</v>
      </c>
      <c r="BD2" s="106" t="str">
        <f>TEXT(BC2,"0.0")</f>
        <v>6.6</v>
      </c>
      <c r="BE2" s="31" t="str">
        <f aca="true" t="shared" si="15" ref="BE2:BE12">IF(BC2&gt;=8.5,"A",IF(BC2&gt;=8,"B+",IF(BC2&gt;=7,"B",IF(BC2&gt;=6.5,"C+",IF(BC2&gt;=5.5,"C",IF(BC2&gt;=5,"D+",IF(BC2&gt;=4,"D","F")))))))</f>
        <v>C+</v>
      </c>
      <c r="BF2" s="32">
        <f aca="true" t="shared" si="16" ref="BF2:BF12">IF(BE2="A",4,IF(BE2="B+",3.5,IF(BE2="B",3,IF(BE2="C+",2.5,IF(BE2="C",2,IF(BE2="D+",1.5,IF(BE2="D",1,0)))))))</f>
        <v>2.5</v>
      </c>
      <c r="BG2" s="32" t="str">
        <f aca="true" t="shared" si="17" ref="BG2:BG12">TEXT(BF2,"0.0")</f>
        <v>2.5</v>
      </c>
      <c r="BH2" s="33">
        <v>2</v>
      </c>
      <c r="BI2" s="34">
        <v>2</v>
      </c>
      <c r="BJ2" s="56">
        <v>7.3</v>
      </c>
      <c r="BK2" s="79">
        <v>6</v>
      </c>
      <c r="BL2" s="79"/>
      <c r="BM2" s="66">
        <f>ROUND((BJ2*0.4+BK2*0.6),1)</f>
        <v>6.5</v>
      </c>
      <c r="BN2" s="67">
        <f>ROUND(MAX((BJ2*0.4+BK2*0.6),(BJ2*0.4+BL2*0.6)),1)</f>
        <v>6.5</v>
      </c>
      <c r="BO2" s="106" t="str">
        <f>TEXT(BN2,"0.0")</f>
        <v>6.5</v>
      </c>
      <c r="BP2" s="48" t="str">
        <f>IF(BN2&gt;=8.5,"A",IF(BN2&gt;=8,"B+",IF(BN2&gt;=7,"B",IF(BN2&gt;=6.5,"C+",IF(BN2&gt;=5.5,"C",IF(BN2&gt;=5,"D+",IF(BN2&gt;=4,"D","F")))))))</f>
        <v>C+</v>
      </c>
      <c r="BQ2" s="49">
        <f>IF(BP2="A",4,IF(BP2="B+",3.5,IF(BP2="B",3,IF(BP2="C+",2.5,IF(BP2="C",2,IF(BP2="D+",1.5,IF(BP2="D",1,0)))))))</f>
        <v>2.5</v>
      </c>
      <c r="BR2" s="49" t="str">
        <f>TEXT(BQ2,"0.0")</f>
        <v>2.5</v>
      </c>
      <c r="BS2" s="84">
        <v>2</v>
      </c>
      <c r="BT2" s="68">
        <v>2</v>
      </c>
      <c r="BU2" s="75">
        <v>8.4</v>
      </c>
      <c r="BV2" s="52">
        <v>9</v>
      </c>
      <c r="BW2" s="52"/>
      <c r="BX2" s="10">
        <f>ROUND((BU2*0.4+BV2*0.6),1)</f>
        <v>8.8</v>
      </c>
      <c r="BY2" s="11">
        <f>ROUND(MAX((BU2*0.4+BV2*0.6),(BU2*0.4+BW2*0.6)),1)</f>
        <v>8.8</v>
      </c>
      <c r="BZ2" s="106" t="str">
        <f>TEXT(BY2,"0.0")</f>
        <v>8.8</v>
      </c>
      <c r="CA2" s="31" t="str">
        <f>IF(BY2&gt;=8.5,"A",IF(BY2&gt;=8,"B+",IF(BY2&gt;=7,"B",IF(BY2&gt;=6.5,"C+",IF(BY2&gt;=5.5,"C",IF(BY2&gt;=5,"D+",IF(BY2&gt;=4,"D","F")))))))</f>
        <v>A</v>
      </c>
      <c r="CB2" s="32">
        <f>IF(CA2="A",4,IF(CA2="B+",3.5,IF(CA2="B",3,IF(CA2="C+",2.5,IF(CA2="C",2,IF(CA2="D+",1.5,IF(CA2="D",1,0)))))))</f>
        <v>4</v>
      </c>
      <c r="CC2" s="32" t="str">
        <f>TEXT(CB2,"0.0")</f>
        <v>4.0</v>
      </c>
      <c r="CD2" s="57">
        <v>2</v>
      </c>
      <c r="CE2" s="34">
        <v>2</v>
      </c>
      <c r="CF2" s="76">
        <v>8.4</v>
      </c>
      <c r="CG2" s="52">
        <v>8</v>
      </c>
      <c r="CH2" s="52"/>
      <c r="CI2" s="10">
        <f>ROUND((CF2*0.4+CG2*0.6),1)</f>
        <v>8.2</v>
      </c>
      <c r="CJ2" s="11">
        <f>ROUND(MAX((CF2*0.4+CG2*0.6),(CF2*0.4+CH2*0.6)),1)</f>
        <v>8.2</v>
      </c>
      <c r="CK2" s="106" t="str">
        <f>TEXT(CJ2,"0.0")</f>
        <v>8.2</v>
      </c>
      <c r="CL2" s="31" t="str">
        <f aca="true" t="shared" si="18" ref="CL2:CL12">IF(CJ2&gt;=8.5,"A",IF(CJ2&gt;=8,"B+",IF(CJ2&gt;=7,"B",IF(CJ2&gt;=6.5,"C+",IF(CJ2&gt;=5.5,"C",IF(CJ2&gt;=5,"D+",IF(CJ2&gt;=4,"D","F")))))))</f>
        <v>B+</v>
      </c>
      <c r="CM2" s="32">
        <f aca="true" t="shared" si="19" ref="CM2:CM12">IF(CL2="A",4,IF(CL2="B+",3.5,IF(CL2="B",3,IF(CL2="C+",2.5,IF(CL2="C",2,IF(CL2="D+",1.5,IF(CL2="D",1,0)))))))</f>
        <v>3.5</v>
      </c>
      <c r="CN2" s="32" t="str">
        <f aca="true" t="shared" si="20" ref="CN2:CN12">TEXT(CM2,"0.0")</f>
        <v>3.5</v>
      </c>
      <c r="CO2" s="57">
        <v>2</v>
      </c>
      <c r="CP2" s="34">
        <v>2</v>
      </c>
      <c r="CQ2" s="50">
        <v>7.7</v>
      </c>
      <c r="CR2" s="52">
        <v>6</v>
      </c>
      <c r="CS2" s="52"/>
      <c r="CT2" s="10">
        <f>ROUND((CQ2*0.4+CR2*0.6),1)</f>
        <v>6.7</v>
      </c>
      <c r="CU2" s="11">
        <f>ROUND(MAX((CQ2*0.4+CR2*0.6),(CQ2*0.4+CS2*0.6)),1)</f>
        <v>6.7</v>
      </c>
      <c r="CV2" s="106" t="str">
        <f>TEXT(CU2,"0.0")</f>
        <v>6.7</v>
      </c>
      <c r="CW2" s="31" t="str">
        <f aca="true" t="shared" si="21" ref="CW2:CW12">IF(CU2&gt;=8.5,"A",IF(CU2&gt;=8,"B+",IF(CU2&gt;=7,"B",IF(CU2&gt;=6.5,"C+",IF(CU2&gt;=5.5,"C",IF(CU2&gt;=5,"D+",IF(CU2&gt;=4,"D","F")))))))</f>
        <v>C+</v>
      </c>
      <c r="CX2" s="32">
        <f aca="true" t="shared" si="22" ref="CX2:CX12">IF(CW2="A",4,IF(CW2="B+",3.5,IF(CW2="B",3,IF(CW2="C+",2.5,IF(CW2="C",2,IF(CW2="D+",1.5,IF(CW2="D",1,0)))))))</f>
        <v>2.5</v>
      </c>
      <c r="CY2" s="32" t="str">
        <f aca="true" t="shared" si="23" ref="CY2:CY7">TEXT(CX2,"0.0")</f>
        <v>2.5</v>
      </c>
      <c r="CZ2" s="57">
        <v>1</v>
      </c>
      <c r="DA2" s="34">
        <v>1</v>
      </c>
      <c r="DB2" s="63">
        <f>AA2+AL2+AW2+BH2+BS2+CD2+CO2+CZ2</f>
        <v>15</v>
      </c>
      <c r="DC2" s="64">
        <f>(Y2*AA2+AJ2*AL2+AU2*AW2+BF2*BH2+BQ2*BS2+CB2*CD2+CM2*CO2+CX2*CZ2)/DB2</f>
        <v>2.966666666666667</v>
      </c>
      <c r="DD2" s="65" t="str">
        <f>TEXT(DC2,"0.00")</f>
        <v>2.97</v>
      </c>
    </row>
    <row r="3" spans="1:108" ht="19.5" customHeight="1">
      <c r="A3" s="116">
        <v>2</v>
      </c>
      <c r="B3" s="118" t="s">
        <v>84</v>
      </c>
      <c r="C3" s="135" t="s">
        <v>89</v>
      </c>
      <c r="D3" s="136" t="s">
        <v>90</v>
      </c>
      <c r="E3" s="137" t="s">
        <v>91</v>
      </c>
      <c r="F3" s="138"/>
      <c r="G3" s="139" t="s">
        <v>92</v>
      </c>
      <c r="H3" s="88"/>
      <c r="I3" s="117"/>
      <c r="J3" s="110"/>
      <c r="K3" s="71" t="str">
        <f t="shared" si="0"/>
        <v>F</v>
      </c>
      <c r="L3" s="72">
        <f t="shared" si="1"/>
        <v>0</v>
      </c>
      <c r="M3" s="73" t="str">
        <f t="shared" si="2"/>
        <v>0.0</v>
      </c>
      <c r="N3" s="104"/>
      <c r="O3" s="31" t="str">
        <f aca="true" t="shared" si="24" ref="O3:O12">IF(N3&gt;=8.5,"A",IF(N3&gt;=8,"B+",IF(N3&gt;=7,"B",IF(N3&gt;=6.5,"C+",IF(N3&gt;=5.5,"C",IF(N3&gt;=5,"D+",IF(N3&gt;=4,"D","F")))))))</f>
        <v>F</v>
      </c>
      <c r="P3" s="32">
        <f t="shared" si="3"/>
        <v>0</v>
      </c>
      <c r="Q3" s="45" t="str">
        <f t="shared" si="4"/>
        <v>0.0</v>
      </c>
      <c r="R3" s="94">
        <v>5.7</v>
      </c>
      <c r="S3" s="91">
        <v>7</v>
      </c>
      <c r="T3" s="91"/>
      <c r="U3" s="10">
        <f aca="true" t="shared" si="25" ref="U3:U12">ROUND((R3*0.4+S3*0.6),1)</f>
        <v>6.5</v>
      </c>
      <c r="V3" s="11">
        <f aca="true" t="shared" si="26" ref="V3:V12">ROUND(MAX((R3*0.4+S3*0.6),(R3*0.4+T3*0.6)),1)</f>
        <v>6.5</v>
      </c>
      <c r="W3" s="106" t="str">
        <f aca="true" t="shared" si="27" ref="W3:W12">TEXT(V3,"0.0")</f>
        <v>6.5</v>
      </c>
      <c r="X3" s="31" t="str">
        <f t="shared" si="5"/>
        <v>C+</v>
      </c>
      <c r="Y3" s="32">
        <f t="shared" si="6"/>
        <v>2.5</v>
      </c>
      <c r="Z3" s="32" t="str">
        <f t="shared" si="7"/>
        <v>2.5</v>
      </c>
      <c r="AA3" s="33">
        <v>2</v>
      </c>
      <c r="AB3" s="34">
        <v>2</v>
      </c>
      <c r="AC3" s="20">
        <v>7.3</v>
      </c>
      <c r="AD3" s="80">
        <v>6</v>
      </c>
      <c r="AE3" s="80"/>
      <c r="AF3" s="10">
        <f aca="true" t="shared" si="28" ref="AF3:AF12">ROUND((AC3*0.4+AD3*0.6),1)</f>
        <v>6.5</v>
      </c>
      <c r="AG3" s="11">
        <f aca="true" t="shared" si="29" ref="AG3:AG12">ROUND(MAX((AC3*0.4+AD3*0.6),(AC3*0.4+AE3*0.6)),1)</f>
        <v>6.5</v>
      </c>
      <c r="AH3" s="106" t="str">
        <f aca="true" t="shared" si="30" ref="AH3:AH12">TEXT(AG3,"0.0")</f>
        <v>6.5</v>
      </c>
      <c r="AI3" s="31" t="str">
        <f t="shared" si="8"/>
        <v>C+</v>
      </c>
      <c r="AJ3" s="32">
        <f t="shared" si="9"/>
        <v>2.5</v>
      </c>
      <c r="AK3" s="32" t="str">
        <f t="shared" si="10"/>
        <v>2.5</v>
      </c>
      <c r="AL3" s="33">
        <v>2</v>
      </c>
      <c r="AM3" s="34">
        <v>2</v>
      </c>
      <c r="AN3" s="113">
        <v>7</v>
      </c>
      <c r="AO3" s="54">
        <v>2</v>
      </c>
      <c r="AP3" s="12"/>
      <c r="AQ3" s="10">
        <f aca="true" t="shared" si="31" ref="AQ3:AQ12">ROUND((AN3*0.4+AO3*0.6),1)</f>
        <v>4</v>
      </c>
      <c r="AR3" s="11">
        <f t="shared" si="11"/>
        <v>4</v>
      </c>
      <c r="AS3" s="163" t="str">
        <f aca="true" t="shared" si="32" ref="AS3:AS12">TEXT(AR3,"0.0")</f>
        <v>4.0</v>
      </c>
      <c r="AT3" s="31" t="str">
        <f t="shared" si="12"/>
        <v>D</v>
      </c>
      <c r="AU3" s="32">
        <f t="shared" si="13"/>
        <v>1</v>
      </c>
      <c r="AV3" s="32" t="str">
        <f t="shared" si="14"/>
        <v>1.0</v>
      </c>
      <c r="AW3" s="33">
        <v>2</v>
      </c>
      <c r="AX3" s="34">
        <v>2</v>
      </c>
      <c r="AY3" s="46">
        <v>7</v>
      </c>
      <c r="AZ3" s="55">
        <v>5</v>
      </c>
      <c r="BA3" s="55"/>
      <c r="BB3" s="10">
        <f aca="true" t="shared" si="33" ref="BB3:BB12">ROUND((AY3*0.4+AZ3*0.6),1)</f>
        <v>5.8</v>
      </c>
      <c r="BC3" s="11">
        <f aca="true" t="shared" si="34" ref="BC3:BC12">ROUND(MAX((AY3*0.4+AZ3*0.6),(AY3*0.4+BA3*0.6)),1)</f>
        <v>5.8</v>
      </c>
      <c r="BD3" s="106" t="str">
        <f aca="true" t="shared" si="35" ref="BD3:BD12">TEXT(BC3,"0.0")</f>
        <v>5.8</v>
      </c>
      <c r="BE3" s="31" t="str">
        <f t="shared" si="15"/>
        <v>C</v>
      </c>
      <c r="BF3" s="32">
        <f t="shared" si="16"/>
        <v>2</v>
      </c>
      <c r="BG3" s="32" t="str">
        <f t="shared" si="17"/>
        <v>2.0</v>
      </c>
      <c r="BH3" s="33">
        <v>2</v>
      </c>
      <c r="BI3" s="34">
        <v>2</v>
      </c>
      <c r="BJ3" s="20">
        <v>7</v>
      </c>
      <c r="BK3" s="80">
        <v>4</v>
      </c>
      <c r="BL3" s="80"/>
      <c r="BM3" s="66">
        <f aca="true" t="shared" si="36" ref="BM3:BM12">ROUND((BJ3*0.4+BK3*0.6),1)</f>
        <v>5.2</v>
      </c>
      <c r="BN3" s="67">
        <f aca="true" t="shared" si="37" ref="BN3:BN12">ROUND(MAX((BJ3*0.4+BK3*0.6),(BJ3*0.4+BL3*0.6)),1)</f>
        <v>5.2</v>
      </c>
      <c r="BO3" s="106" t="str">
        <f aca="true" t="shared" si="38" ref="BO3:BO12">TEXT(BN3,"0.0")</f>
        <v>5.2</v>
      </c>
      <c r="BP3" s="48" t="str">
        <f aca="true" t="shared" si="39" ref="BP3:BP12">IF(BN3&gt;=8.5,"A",IF(BN3&gt;=8,"B+",IF(BN3&gt;=7,"B",IF(BN3&gt;=6.5,"C+",IF(BN3&gt;=5.5,"C",IF(BN3&gt;=5,"D+",IF(BN3&gt;=4,"D","F")))))))</f>
        <v>D+</v>
      </c>
      <c r="BQ3" s="49">
        <f aca="true" t="shared" si="40" ref="BQ3:BQ12">IF(BP3="A",4,IF(BP3="B+",3.5,IF(BP3="B",3,IF(BP3="C+",2.5,IF(BP3="C",2,IF(BP3="D+",1.5,IF(BP3="D",1,0)))))))</f>
        <v>1.5</v>
      </c>
      <c r="BR3" s="49" t="str">
        <f aca="true" t="shared" si="41" ref="BR3:BR12">TEXT(BQ3,"0.0")</f>
        <v>1.5</v>
      </c>
      <c r="BS3" s="33">
        <v>2</v>
      </c>
      <c r="BT3" s="68">
        <v>2</v>
      </c>
      <c r="BU3" s="74">
        <v>7.6</v>
      </c>
      <c r="BV3" s="52">
        <v>6</v>
      </c>
      <c r="BW3" s="52"/>
      <c r="BX3" s="10">
        <f aca="true" t="shared" si="42" ref="BX3:BX12">ROUND((BU3*0.4+BV3*0.6),1)</f>
        <v>6.6</v>
      </c>
      <c r="BY3" s="11">
        <f aca="true" t="shared" si="43" ref="BY3:BY12">ROUND(MAX((BU3*0.4+BV3*0.6),(BU3*0.4+BW3*0.6)),1)</f>
        <v>6.6</v>
      </c>
      <c r="BZ3" s="106" t="str">
        <f aca="true" t="shared" si="44" ref="BZ3:BZ12">TEXT(BY3,"0.0")</f>
        <v>6.6</v>
      </c>
      <c r="CA3" s="31" t="str">
        <f aca="true" t="shared" si="45" ref="CA3:CA12">IF(BY3&gt;=8.5,"A",IF(BY3&gt;=8,"B+",IF(BY3&gt;=7,"B",IF(BY3&gt;=6.5,"C+",IF(BY3&gt;=5.5,"C",IF(BY3&gt;=5,"D+",IF(BY3&gt;=4,"D","F")))))))</f>
        <v>C+</v>
      </c>
      <c r="CB3" s="32">
        <f aca="true" t="shared" si="46" ref="CB3:CB12">IF(CA3="A",4,IF(CA3="B+",3.5,IF(CA3="B",3,IF(CA3="C+",2.5,IF(CA3="C",2,IF(CA3="D+",1.5,IF(CA3="D",1,0)))))))</f>
        <v>2.5</v>
      </c>
      <c r="CC3" s="32" t="str">
        <f aca="true" t="shared" si="47" ref="CC3:CC12">TEXT(CB3,"0.0")</f>
        <v>2.5</v>
      </c>
      <c r="CD3" s="57">
        <v>2</v>
      </c>
      <c r="CE3" s="34">
        <v>2</v>
      </c>
      <c r="CF3" s="69">
        <v>7.2</v>
      </c>
      <c r="CG3" s="52">
        <v>8</v>
      </c>
      <c r="CH3" s="52"/>
      <c r="CI3" s="10">
        <f aca="true" t="shared" si="48" ref="CI3:CI12">ROUND((CF3*0.4+CG3*0.6),1)</f>
        <v>7.7</v>
      </c>
      <c r="CJ3" s="11">
        <f aca="true" t="shared" si="49" ref="CJ3:CJ12">ROUND(MAX((CF3*0.4+CG3*0.6),(CF3*0.4+CH3*0.6)),1)</f>
        <v>7.7</v>
      </c>
      <c r="CK3" s="106" t="str">
        <f aca="true" t="shared" si="50" ref="CK3:CK12">TEXT(CJ3,"0.0")</f>
        <v>7.7</v>
      </c>
      <c r="CL3" s="31" t="str">
        <f t="shared" si="18"/>
        <v>B</v>
      </c>
      <c r="CM3" s="32">
        <f t="shared" si="19"/>
        <v>3</v>
      </c>
      <c r="CN3" s="32" t="str">
        <f t="shared" si="20"/>
        <v>3.0</v>
      </c>
      <c r="CO3" s="57">
        <v>2</v>
      </c>
      <c r="CP3" s="34">
        <v>2</v>
      </c>
      <c r="CQ3" s="50">
        <v>7.7</v>
      </c>
      <c r="CR3" s="52">
        <v>5</v>
      </c>
      <c r="CS3" s="52"/>
      <c r="CT3" s="10">
        <f aca="true" t="shared" si="51" ref="CT3:CT12">ROUND((CQ3*0.4+CR3*0.6),1)</f>
        <v>6.1</v>
      </c>
      <c r="CU3" s="11">
        <f aca="true" t="shared" si="52" ref="CU3:CU12">ROUND(MAX((CQ3*0.4+CR3*0.6),(CQ3*0.4+CS3*0.6)),1)</f>
        <v>6.1</v>
      </c>
      <c r="CV3" s="106" t="str">
        <f aca="true" t="shared" si="53" ref="CV3:CV12">TEXT(CU3,"0.0")</f>
        <v>6.1</v>
      </c>
      <c r="CW3" s="31" t="str">
        <f t="shared" si="21"/>
        <v>C</v>
      </c>
      <c r="CX3" s="32">
        <f t="shared" si="22"/>
        <v>2</v>
      </c>
      <c r="CY3" s="49" t="str">
        <f t="shared" si="23"/>
        <v>2.0</v>
      </c>
      <c r="CZ3" s="57">
        <v>1</v>
      </c>
      <c r="DA3" s="68">
        <v>1</v>
      </c>
      <c r="DB3" s="63">
        <f aca="true" t="shared" si="54" ref="DB3:DB12">AA3+AL3+AW3+BH3+BS3+CD3+CO3+CZ3</f>
        <v>15</v>
      </c>
      <c r="DC3" s="64">
        <f aca="true" t="shared" si="55" ref="DC3:DC12">(Y3*AA3+AJ3*AL3+AU3*AW3+BF3*BH3+BQ3*BS3+CB3*CD3+CM3*CO3+CX3*CZ3)/DB3</f>
        <v>2.1333333333333333</v>
      </c>
      <c r="DD3" s="65" t="str">
        <f aca="true" t="shared" si="56" ref="DD3:DD12">TEXT(DC3,"0.00")</f>
        <v>2.13</v>
      </c>
    </row>
    <row r="4" spans="1:108" s="8" customFormat="1" ht="21.75" customHeight="1">
      <c r="A4" s="116">
        <v>3</v>
      </c>
      <c r="B4" s="118" t="s">
        <v>84</v>
      </c>
      <c r="C4" s="135" t="s">
        <v>93</v>
      </c>
      <c r="D4" s="136" t="s">
        <v>94</v>
      </c>
      <c r="E4" s="137" t="s">
        <v>95</v>
      </c>
      <c r="F4" s="140"/>
      <c r="G4" s="139" t="s">
        <v>96</v>
      </c>
      <c r="H4" s="88"/>
      <c r="I4" s="117"/>
      <c r="J4" s="85"/>
      <c r="K4" s="31" t="str">
        <f t="shared" si="0"/>
        <v>F</v>
      </c>
      <c r="L4" s="32">
        <f t="shared" si="1"/>
        <v>0</v>
      </c>
      <c r="M4" s="45" t="str">
        <f t="shared" si="2"/>
        <v>0.0</v>
      </c>
      <c r="N4" s="16"/>
      <c r="O4" s="31" t="str">
        <f t="shared" si="24"/>
        <v>F</v>
      </c>
      <c r="P4" s="32">
        <f t="shared" si="3"/>
        <v>0</v>
      </c>
      <c r="Q4" s="45" t="str">
        <f t="shared" si="4"/>
        <v>0.0</v>
      </c>
      <c r="R4" s="95">
        <v>7</v>
      </c>
      <c r="S4" s="90">
        <v>8</v>
      </c>
      <c r="T4" s="90"/>
      <c r="U4" s="10">
        <f t="shared" si="25"/>
        <v>7.6</v>
      </c>
      <c r="V4" s="11">
        <f t="shared" si="26"/>
        <v>7.6</v>
      </c>
      <c r="W4" s="106" t="str">
        <f t="shared" si="27"/>
        <v>7.6</v>
      </c>
      <c r="X4" s="31" t="str">
        <f t="shared" si="5"/>
        <v>B</v>
      </c>
      <c r="Y4" s="32">
        <f t="shared" si="6"/>
        <v>3</v>
      </c>
      <c r="Z4" s="32" t="str">
        <f t="shared" si="7"/>
        <v>3.0</v>
      </c>
      <c r="AA4" s="33">
        <v>2</v>
      </c>
      <c r="AB4" s="34">
        <v>2</v>
      </c>
      <c r="AC4" s="16">
        <v>7</v>
      </c>
      <c r="AD4" s="82">
        <v>8</v>
      </c>
      <c r="AE4" s="82"/>
      <c r="AF4" s="10">
        <f t="shared" si="28"/>
        <v>7.6</v>
      </c>
      <c r="AG4" s="11">
        <f t="shared" si="29"/>
        <v>7.6</v>
      </c>
      <c r="AH4" s="106" t="str">
        <f t="shared" si="30"/>
        <v>7.6</v>
      </c>
      <c r="AI4" s="31" t="str">
        <f t="shared" si="8"/>
        <v>B</v>
      </c>
      <c r="AJ4" s="32">
        <f t="shared" si="9"/>
        <v>3</v>
      </c>
      <c r="AK4" s="32" t="str">
        <f t="shared" si="10"/>
        <v>3.0</v>
      </c>
      <c r="AL4" s="33">
        <v>2</v>
      </c>
      <c r="AM4" s="34">
        <v>2</v>
      </c>
      <c r="AN4" s="30">
        <v>7.6</v>
      </c>
      <c r="AO4" s="54">
        <v>4</v>
      </c>
      <c r="AP4" s="54"/>
      <c r="AQ4" s="10">
        <f t="shared" si="31"/>
        <v>5.4</v>
      </c>
      <c r="AR4" s="11">
        <f t="shared" si="11"/>
        <v>5.4</v>
      </c>
      <c r="AS4" s="163" t="str">
        <f t="shared" si="32"/>
        <v>5.4</v>
      </c>
      <c r="AT4" s="31" t="str">
        <f t="shared" si="12"/>
        <v>D+</v>
      </c>
      <c r="AU4" s="32">
        <f t="shared" si="13"/>
        <v>1.5</v>
      </c>
      <c r="AV4" s="32" t="str">
        <f t="shared" si="14"/>
        <v>1.5</v>
      </c>
      <c r="AW4" s="33">
        <v>2</v>
      </c>
      <c r="AX4" s="34">
        <v>2</v>
      </c>
      <c r="AY4" s="30">
        <v>8.4</v>
      </c>
      <c r="AZ4" s="54">
        <v>5</v>
      </c>
      <c r="BA4" s="54"/>
      <c r="BB4" s="10">
        <f t="shared" si="33"/>
        <v>6.4</v>
      </c>
      <c r="BC4" s="11">
        <f t="shared" si="34"/>
        <v>6.4</v>
      </c>
      <c r="BD4" s="106" t="str">
        <f t="shared" si="35"/>
        <v>6.4</v>
      </c>
      <c r="BE4" s="31" t="str">
        <f t="shared" si="15"/>
        <v>C</v>
      </c>
      <c r="BF4" s="32">
        <f t="shared" si="16"/>
        <v>2</v>
      </c>
      <c r="BG4" s="32" t="str">
        <f t="shared" si="17"/>
        <v>2.0</v>
      </c>
      <c r="BH4" s="33">
        <v>2</v>
      </c>
      <c r="BI4" s="34">
        <v>2</v>
      </c>
      <c r="BJ4" s="78">
        <v>7.3</v>
      </c>
      <c r="BK4" s="81">
        <v>6</v>
      </c>
      <c r="BL4" s="81"/>
      <c r="BM4" s="66">
        <f t="shared" si="36"/>
        <v>6.5</v>
      </c>
      <c r="BN4" s="67">
        <f t="shared" si="37"/>
        <v>6.5</v>
      </c>
      <c r="BO4" s="106" t="str">
        <f t="shared" si="38"/>
        <v>6.5</v>
      </c>
      <c r="BP4" s="48" t="str">
        <f t="shared" si="39"/>
        <v>C+</v>
      </c>
      <c r="BQ4" s="49">
        <f t="shared" si="40"/>
        <v>2.5</v>
      </c>
      <c r="BR4" s="49" t="str">
        <f t="shared" si="41"/>
        <v>2.5</v>
      </c>
      <c r="BS4" s="33">
        <v>2</v>
      </c>
      <c r="BT4" s="68">
        <v>2</v>
      </c>
      <c r="BU4" s="16">
        <v>7.4</v>
      </c>
      <c r="BV4" s="54">
        <v>2</v>
      </c>
      <c r="BW4" s="54"/>
      <c r="BX4" s="10">
        <f t="shared" si="42"/>
        <v>4.2</v>
      </c>
      <c r="BY4" s="11">
        <f t="shared" si="43"/>
        <v>4.2</v>
      </c>
      <c r="BZ4" s="106" t="str">
        <f t="shared" si="44"/>
        <v>4.2</v>
      </c>
      <c r="CA4" s="31" t="str">
        <f t="shared" si="45"/>
        <v>D</v>
      </c>
      <c r="CB4" s="32">
        <f t="shared" si="46"/>
        <v>1</v>
      </c>
      <c r="CC4" s="32" t="str">
        <f t="shared" si="47"/>
        <v>1.0</v>
      </c>
      <c r="CD4" s="57">
        <v>2</v>
      </c>
      <c r="CE4" s="34">
        <v>2</v>
      </c>
      <c r="CF4" s="58">
        <v>7.2</v>
      </c>
      <c r="CG4" s="54">
        <v>7</v>
      </c>
      <c r="CH4" s="54"/>
      <c r="CI4" s="10">
        <f t="shared" si="48"/>
        <v>7.1</v>
      </c>
      <c r="CJ4" s="11">
        <f t="shared" si="49"/>
        <v>7.1</v>
      </c>
      <c r="CK4" s="106" t="str">
        <f t="shared" si="50"/>
        <v>7.1</v>
      </c>
      <c r="CL4" s="31" t="str">
        <f t="shared" si="18"/>
        <v>B</v>
      </c>
      <c r="CM4" s="32">
        <f t="shared" si="19"/>
        <v>3</v>
      </c>
      <c r="CN4" s="32" t="str">
        <f t="shared" si="20"/>
        <v>3.0</v>
      </c>
      <c r="CO4" s="57">
        <v>2</v>
      </c>
      <c r="CP4" s="34">
        <v>2</v>
      </c>
      <c r="CQ4" s="30">
        <v>7.7</v>
      </c>
      <c r="CR4" s="54">
        <v>6</v>
      </c>
      <c r="CS4" s="54"/>
      <c r="CT4" s="10">
        <f t="shared" si="51"/>
        <v>6.7</v>
      </c>
      <c r="CU4" s="11">
        <f t="shared" si="52"/>
        <v>6.7</v>
      </c>
      <c r="CV4" s="106" t="str">
        <f t="shared" si="53"/>
        <v>6.7</v>
      </c>
      <c r="CW4" s="31" t="str">
        <f t="shared" si="21"/>
        <v>C+</v>
      </c>
      <c r="CX4" s="32">
        <f t="shared" si="22"/>
        <v>2.5</v>
      </c>
      <c r="CY4" s="32" t="str">
        <f t="shared" si="23"/>
        <v>2.5</v>
      </c>
      <c r="CZ4" s="33">
        <v>1</v>
      </c>
      <c r="DA4" s="34">
        <v>1</v>
      </c>
      <c r="DB4" s="63">
        <f t="shared" si="54"/>
        <v>15</v>
      </c>
      <c r="DC4" s="64">
        <f t="shared" si="55"/>
        <v>2.3</v>
      </c>
      <c r="DD4" s="65" t="str">
        <f t="shared" si="56"/>
        <v>2.30</v>
      </c>
    </row>
    <row r="5" spans="1:108" s="8" customFormat="1" ht="21.75" customHeight="1">
      <c r="A5" s="116">
        <v>4</v>
      </c>
      <c r="B5" s="118" t="s">
        <v>84</v>
      </c>
      <c r="C5" s="135" t="s">
        <v>97</v>
      </c>
      <c r="D5" s="136" t="s">
        <v>98</v>
      </c>
      <c r="E5" s="137" t="s">
        <v>99</v>
      </c>
      <c r="F5" s="140"/>
      <c r="G5" s="139" t="s">
        <v>100</v>
      </c>
      <c r="H5" s="88"/>
      <c r="I5" s="117"/>
      <c r="J5" s="85"/>
      <c r="K5" s="31" t="str">
        <f t="shared" si="0"/>
        <v>F</v>
      </c>
      <c r="L5" s="32">
        <f t="shared" si="1"/>
        <v>0</v>
      </c>
      <c r="M5" s="45" t="str">
        <f t="shared" si="2"/>
        <v>0.0</v>
      </c>
      <c r="N5" s="16"/>
      <c r="O5" s="31" t="str">
        <f t="shared" si="24"/>
        <v>F</v>
      </c>
      <c r="P5" s="32">
        <f t="shared" si="3"/>
        <v>0</v>
      </c>
      <c r="Q5" s="45" t="str">
        <f t="shared" si="4"/>
        <v>0.0</v>
      </c>
      <c r="R5" s="95">
        <v>9</v>
      </c>
      <c r="S5" s="90">
        <v>9</v>
      </c>
      <c r="T5" s="90"/>
      <c r="U5" s="10">
        <f t="shared" si="25"/>
        <v>9</v>
      </c>
      <c r="V5" s="11">
        <f t="shared" si="26"/>
        <v>9</v>
      </c>
      <c r="W5" s="106" t="str">
        <f t="shared" si="27"/>
        <v>9.0</v>
      </c>
      <c r="X5" s="31" t="str">
        <f t="shared" si="5"/>
        <v>A</v>
      </c>
      <c r="Y5" s="32">
        <f t="shared" si="6"/>
        <v>4</v>
      </c>
      <c r="Z5" s="32" t="str">
        <f t="shared" si="7"/>
        <v>4.0</v>
      </c>
      <c r="AA5" s="33">
        <v>2</v>
      </c>
      <c r="AB5" s="34">
        <v>2</v>
      </c>
      <c r="AC5" s="16">
        <v>8</v>
      </c>
      <c r="AD5" s="82">
        <v>7</v>
      </c>
      <c r="AE5" s="82"/>
      <c r="AF5" s="10">
        <f t="shared" si="28"/>
        <v>7.4</v>
      </c>
      <c r="AG5" s="11">
        <f t="shared" si="29"/>
        <v>7.4</v>
      </c>
      <c r="AH5" s="106" t="str">
        <f t="shared" si="30"/>
        <v>7.4</v>
      </c>
      <c r="AI5" s="31" t="str">
        <f t="shared" si="8"/>
        <v>B</v>
      </c>
      <c r="AJ5" s="32">
        <f t="shared" si="9"/>
        <v>3</v>
      </c>
      <c r="AK5" s="32" t="str">
        <f t="shared" si="10"/>
        <v>3.0</v>
      </c>
      <c r="AL5" s="33">
        <v>2</v>
      </c>
      <c r="AM5" s="34">
        <v>2</v>
      </c>
      <c r="AN5" s="30">
        <v>7.2</v>
      </c>
      <c r="AO5" s="54">
        <v>6</v>
      </c>
      <c r="AP5" s="54"/>
      <c r="AQ5" s="10">
        <f t="shared" si="31"/>
        <v>6.5</v>
      </c>
      <c r="AR5" s="11">
        <f t="shared" si="11"/>
        <v>6.5</v>
      </c>
      <c r="AS5" s="163" t="str">
        <f t="shared" si="32"/>
        <v>6.5</v>
      </c>
      <c r="AT5" s="31" t="str">
        <f t="shared" si="12"/>
        <v>C+</v>
      </c>
      <c r="AU5" s="32">
        <f t="shared" si="13"/>
        <v>2.5</v>
      </c>
      <c r="AV5" s="32" t="str">
        <f t="shared" si="14"/>
        <v>2.5</v>
      </c>
      <c r="AW5" s="33">
        <v>2</v>
      </c>
      <c r="AX5" s="34">
        <v>2</v>
      </c>
      <c r="AY5" s="30">
        <v>8.6</v>
      </c>
      <c r="AZ5" s="54">
        <v>6</v>
      </c>
      <c r="BA5" s="54"/>
      <c r="BB5" s="10">
        <f t="shared" si="33"/>
        <v>7</v>
      </c>
      <c r="BC5" s="11">
        <f t="shared" si="34"/>
        <v>7</v>
      </c>
      <c r="BD5" s="106" t="str">
        <f t="shared" si="35"/>
        <v>7.0</v>
      </c>
      <c r="BE5" s="31" t="str">
        <f t="shared" si="15"/>
        <v>B</v>
      </c>
      <c r="BF5" s="32">
        <f t="shared" si="16"/>
        <v>3</v>
      </c>
      <c r="BG5" s="32" t="str">
        <f t="shared" si="17"/>
        <v>3.0</v>
      </c>
      <c r="BH5" s="33">
        <v>2</v>
      </c>
      <c r="BI5" s="34">
        <v>2</v>
      </c>
      <c r="BJ5" s="16">
        <v>7.3</v>
      </c>
      <c r="BK5" s="82">
        <v>6</v>
      </c>
      <c r="BL5" s="82"/>
      <c r="BM5" s="66">
        <f t="shared" si="36"/>
        <v>6.5</v>
      </c>
      <c r="BN5" s="67">
        <f t="shared" si="37"/>
        <v>6.5</v>
      </c>
      <c r="BO5" s="106" t="str">
        <f t="shared" si="38"/>
        <v>6.5</v>
      </c>
      <c r="BP5" s="48" t="str">
        <f t="shared" si="39"/>
        <v>C+</v>
      </c>
      <c r="BQ5" s="49">
        <f t="shared" si="40"/>
        <v>2.5</v>
      </c>
      <c r="BR5" s="49" t="str">
        <f t="shared" si="41"/>
        <v>2.5</v>
      </c>
      <c r="BS5" s="33">
        <v>2</v>
      </c>
      <c r="BT5" s="68">
        <v>2</v>
      </c>
      <c r="BU5" s="16">
        <v>7.4</v>
      </c>
      <c r="BV5" s="54">
        <v>2</v>
      </c>
      <c r="BW5" s="54"/>
      <c r="BX5" s="10">
        <f t="shared" si="42"/>
        <v>4.2</v>
      </c>
      <c r="BY5" s="11">
        <f t="shared" si="43"/>
        <v>4.2</v>
      </c>
      <c r="BZ5" s="106" t="str">
        <f t="shared" si="44"/>
        <v>4.2</v>
      </c>
      <c r="CA5" s="31" t="str">
        <f t="shared" si="45"/>
        <v>D</v>
      </c>
      <c r="CB5" s="32">
        <f t="shared" si="46"/>
        <v>1</v>
      </c>
      <c r="CC5" s="32" t="str">
        <f t="shared" si="47"/>
        <v>1.0</v>
      </c>
      <c r="CD5" s="57">
        <v>2</v>
      </c>
      <c r="CE5" s="34">
        <v>2</v>
      </c>
      <c r="CF5" s="58">
        <v>7.4</v>
      </c>
      <c r="CG5" s="54">
        <v>8</v>
      </c>
      <c r="CH5" s="54"/>
      <c r="CI5" s="10">
        <f t="shared" si="48"/>
        <v>7.8</v>
      </c>
      <c r="CJ5" s="11">
        <f t="shared" si="49"/>
        <v>7.8</v>
      </c>
      <c r="CK5" s="106" t="str">
        <f t="shared" si="50"/>
        <v>7.8</v>
      </c>
      <c r="CL5" s="31" t="str">
        <f t="shared" si="18"/>
        <v>B</v>
      </c>
      <c r="CM5" s="32">
        <f t="shared" si="19"/>
        <v>3</v>
      </c>
      <c r="CN5" s="32" t="str">
        <f t="shared" si="20"/>
        <v>3.0</v>
      </c>
      <c r="CO5" s="57">
        <v>2</v>
      </c>
      <c r="CP5" s="34">
        <v>2</v>
      </c>
      <c r="CQ5" s="30">
        <v>8</v>
      </c>
      <c r="CR5" s="54">
        <v>6</v>
      </c>
      <c r="CS5" s="54"/>
      <c r="CT5" s="10">
        <f t="shared" si="51"/>
        <v>6.8</v>
      </c>
      <c r="CU5" s="11">
        <f t="shared" si="52"/>
        <v>6.8</v>
      </c>
      <c r="CV5" s="106" t="str">
        <f t="shared" si="53"/>
        <v>6.8</v>
      </c>
      <c r="CW5" s="31" t="str">
        <f t="shared" si="21"/>
        <v>C+</v>
      </c>
      <c r="CX5" s="32">
        <f t="shared" si="22"/>
        <v>2.5</v>
      </c>
      <c r="CY5" s="32" t="str">
        <f t="shared" si="23"/>
        <v>2.5</v>
      </c>
      <c r="CZ5" s="33">
        <v>1</v>
      </c>
      <c r="DA5" s="34">
        <v>1</v>
      </c>
      <c r="DB5" s="63">
        <f t="shared" si="54"/>
        <v>15</v>
      </c>
      <c r="DC5" s="64">
        <f t="shared" si="55"/>
        <v>2.7</v>
      </c>
      <c r="DD5" s="65" t="str">
        <f t="shared" si="56"/>
        <v>2.70</v>
      </c>
    </row>
    <row r="6" spans="1:108" s="13" customFormat="1" ht="21.75" customHeight="1">
      <c r="A6" s="116">
        <v>5</v>
      </c>
      <c r="B6" s="118" t="s">
        <v>84</v>
      </c>
      <c r="C6" s="135" t="s">
        <v>101</v>
      </c>
      <c r="D6" s="122" t="s">
        <v>102</v>
      </c>
      <c r="E6" s="137" t="s">
        <v>103</v>
      </c>
      <c r="F6" s="138"/>
      <c r="G6" s="118" t="s">
        <v>104</v>
      </c>
      <c r="H6" s="88"/>
      <c r="I6" s="117"/>
      <c r="J6" s="85"/>
      <c r="K6" s="31" t="str">
        <f t="shared" si="0"/>
        <v>F</v>
      </c>
      <c r="L6" s="32">
        <f t="shared" si="1"/>
        <v>0</v>
      </c>
      <c r="M6" s="45" t="str">
        <f t="shared" si="2"/>
        <v>0.0</v>
      </c>
      <c r="N6" s="16"/>
      <c r="O6" s="31" t="str">
        <f t="shared" si="24"/>
        <v>F</v>
      </c>
      <c r="P6" s="32">
        <f t="shared" si="3"/>
        <v>0</v>
      </c>
      <c r="Q6" s="45" t="str">
        <f t="shared" si="4"/>
        <v>0.0</v>
      </c>
      <c r="R6" s="93">
        <v>8.7</v>
      </c>
      <c r="S6" s="91">
        <v>8</v>
      </c>
      <c r="T6" s="91"/>
      <c r="U6" s="10">
        <f t="shared" si="25"/>
        <v>8.3</v>
      </c>
      <c r="V6" s="11">
        <f t="shared" si="26"/>
        <v>8.3</v>
      </c>
      <c r="W6" s="106" t="str">
        <f t="shared" si="27"/>
        <v>8.3</v>
      </c>
      <c r="X6" s="31" t="str">
        <f t="shared" si="5"/>
        <v>B+</v>
      </c>
      <c r="Y6" s="32">
        <f t="shared" si="6"/>
        <v>3.5</v>
      </c>
      <c r="Z6" s="32" t="str">
        <f t="shared" si="7"/>
        <v>3.5</v>
      </c>
      <c r="AA6" s="33">
        <v>2</v>
      </c>
      <c r="AB6" s="34">
        <v>2</v>
      </c>
      <c r="AC6" s="20">
        <v>8.3</v>
      </c>
      <c r="AD6" s="80">
        <v>7</v>
      </c>
      <c r="AE6" s="80"/>
      <c r="AF6" s="10">
        <f t="shared" si="28"/>
        <v>7.5</v>
      </c>
      <c r="AG6" s="11">
        <f t="shared" si="29"/>
        <v>7.5</v>
      </c>
      <c r="AH6" s="106" t="str">
        <f t="shared" si="30"/>
        <v>7.5</v>
      </c>
      <c r="AI6" s="31" t="str">
        <f t="shared" si="8"/>
        <v>B</v>
      </c>
      <c r="AJ6" s="32">
        <f t="shared" si="9"/>
        <v>3</v>
      </c>
      <c r="AK6" s="32" t="str">
        <f t="shared" si="10"/>
        <v>3.0</v>
      </c>
      <c r="AL6" s="33">
        <v>2</v>
      </c>
      <c r="AM6" s="34">
        <v>2</v>
      </c>
      <c r="AN6" s="30">
        <v>6.2</v>
      </c>
      <c r="AO6" s="54">
        <v>4</v>
      </c>
      <c r="AP6" s="54"/>
      <c r="AQ6" s="10">
        <f t="shared" si="31"/>
        <v>4.9</v>
      </c>
      <c r="AR6" s="11">
        <f t="shared" si="11"/>
        <v>4.9</v>
      </c>
      <c r="AS6" s="163" t="str">
        <f t="shared" si="32"/>
        <v>4.9</v>
      </c>
      <c r="AT6" s="31" t="str">
        <f t="shared" si="12"/>
        <v>D</v>
      </c>
      <c r="AU6" s="32">
        <f t="shared" si="13"/>
        <v>1</v>
      </c>
      <c r="AV6" s="32" t="str">
        <f t="shared" si="14"/>
        <v>1.0</v>
      </c>
      <c r="AW6" s="33">
        <v>2</v>
      </c>
      <c r="AX6" s="34">
        <v>2</v>
      </c>
      <c r="AY6" s="30">
        <v>8</v>
      </c>
      <c r="AZ6" s="54">
        <v>4</v>
      </c>
      <c r="BA6" s="54"/>
      <c r="BB6" s="10">
        <f t="shared" si="33"/>
        <v>5.6</v>
      </c>
      <c r="BC6" s="11">
        <f t="shared" si="34"/>
        <v>5.6</v>
      </c>
      <c r="BD6" s="106" t="str">
        <f t="shared" si="35"/>
        <v>5.6</v>
      </c>
      <c r="BE6" s="31" t="str">
        <f t="shared" si="15"/>
        <v>C</v>
      </c>
      <c r="BF6" s="32">
        <f t="shared" si="16"/>
        <v>2</v>
      </c>
      <c r="BG6" s="32" t="str">
        <f t="shared" si="17"/>
        <v>2.0</v>
      </c>
      <c r="BH6" s="33">
        <v>2</v>
      </c>
      <c r="BI6" s="34">
        <v>2</v>
      </c>
      <c r="BJ6" s="16">
        <v>7</v>
      </c>
      <c r="BK6" s="82">
        <v>8</v>
      </c>
      <c r="BL6" s="82"/>
      <c r="BM6" s="66">
        <f t="shared" si="36"/>
        <v>7.6</v>
      </c>
      <c r="BN6" s="67">
        <f t="shared" si="37"/>
        <v>7.6</v>
      </c>
      <c r="BO6" s="106" t="str">
        <f t="shared" si="38"/>
        <v>7.6</v>
      </c>
      <c r="BP6" s="48" t="str">
        <f t="shared" si="39"/>
        <v>B</v>
      </c>
      <c r="BQ6" s="49">
        <f t="shared" si="40"/>
        <v>3</v>
      </c>
      <c r="BR6" s="49" t="str">
        <f t="shared" si="41"/>
        <v>3.0</v>
      </c>
      <c r="BS6" s="33">
        <v>2</v>
      </c>
      <c r="BT6" s="68">
        <v>2</v>
      </c>
      <c r="BU6" s="20">
        <v>6.6</v>
      </c>
      <c r="BV6" s="55">
        <v>8</v>
      </c>
      <c r="BW6" s="55"/>
      <c r="BX6" s="10">
        <f t="shared" si="42"/>
        <v>7.4</v>
      </c>
      <c r="BY6" s="11">
        <f t="shared" si="43"/>
        <v>7.4</v>
      </c>
      <c r="BZ6" s="106" t="str">
        <f t="shared" si="44"/>
        <v>7.4</v>
      </c>
      <c r="CA6" s="31" t="str">
        <f t="shared" si="45"/>
        <v>B</v>
      </c>
      <c r="CB6" s="32">
        <f t="shared" si="46"/>
        <v>3</v>
      </c>
      <c r="CC6" s="32" t="str">
        <f t="shared" si="47"/>
        <v>3.0</v>
      </c>
      <c r="CD6" s="57">
        <v>2</v>
      </c>
      <c r="CE6" s="34">
        <v>2</v>
      </c>
      <c r="CF6" s="59">
        <v>7.4</v>
      </c>
      <c r="CG6" s="55">
        <v>8</v>
      </c>
      <c r="CH6" s="55"/>
      <c r="CI6" s="10">
        <f t="shared" si="48"/>
        <v>7.8</v>
      </c>
      <c r="CJ6" s="11">
        <f t="shared" si="49"/>
        <v>7.8</v>
      </c>
      <c r="CK6" s="106" t="str">
        <f t="shared" si="50"/>
        <v>7.8</v>
      </c>
      <c r="CL6" s="31" t="str">
        <f t="shared" si="18"/>
        <v>B</v>
      </c>
      <c r="CM6" s="32">
        <f t="shared" si="19"/>
        <v>3</v>
      </c>
      <c r="CN6" s="32" t="str">
        <f t="shared" si="20"/>
        <v>3.0</v>
      </c>
      <c r="CO6" s="57">
        <v>2</v>
      </c>
      <c r="CP6" s="34">
        <v>2</v>
      </c>
      <c r="CQ6" s="46">
        <v>7.7</v>
      </c>
      <c r="CR6" s="55">
        <v>4</v>
      </c>
      <c r="CS6" s="55"/>
      <c r="CT6" s="10">
        <f t="shared" si="51"/>
        <v>5.5</v>
      </c>
      <c r="CU6" s="11">
        <f t="shared" si="52"/>
        <v>5.5</v>
      </c>
      <c r="CV6" s="106" t="str">
        <f t="shared" si="53"/>
        <v>5.5</v>
      </c>
      <c r="CW6" s="31" t="str">
        <f t="shared" si="21"/>
        <v>C</v>
      </c>
      <c r="CX6" s="32">
        <f t="shared" si="22"/>
        <v>2</v>
      </c>
      <c r="CY6" s="32" t="str">
        <f t="shared" si="23"/>
        <v>2.0</v>
      </c>
      <c r="CZ6" s="33">
        <v>1</v>
      </c>
      <c r="DA6" s="34">
        <v>1</v>
      </c>
      <c r="DB6" s="63">
        <f t="shared" si="54"/>
        <v>15</v>
      </c>
      <c r="DC6" s="64">
        <f t="shared" si="55"/>
        <v>2.6</v>
      </c>
      <c r="DD6" s="65" t="str">
        <f t="shared" si="56"/>
        <v>2.60</v>
      </c>
    </row>
    <row r="7" spans="1:108" ht="21" customHeight="1">
      <c r="A7" s="116">
        <v>6</v>
      </c>
      <c r="B7" s="141" t="s">
        <v>84</v>
      </c>
      <c r="C7" s="135" t="s">
        <v>105</v>
      </c>
      <c r="D7" s="136" t="s">
        <v>106</v>
      </c>
      <c r="E7" s="137" t="s">
        <v>107</v>
      </c>
      <c r="F7" s="138"/>
      <c r="G7" s="118" t="s">
        <v>108</v>
      </c>
      <c r="H7" s="88"/>
      <c r="I7" s="117"/>
      <c r="J7" s="86"/>
      <c r="K7" s="31" t="str">
        <f t="shared" si="0"/>
        <v>F</v>
      </c>
      <c r="L7" s="32">
        <f t="shared" si="1"/>
        <v>0</v>
      </c>
      <c r="M7" s="45" t="str">
        <f t="shared" si="2"/>
        <v>0.0</v>
      </c>
      <c r="N7" s="51"/>
      <c r="O7" s="31" t="str">
        <f t="shared" si="24"/>
        <v>F</v>
      </c>
      <c r="P7" s="32">
        <f t="shared" si="3"/>
        <v>0</v>
      </c>
      <c r="Q7" s="45" t="str">
        <f t="shared" si="4"/>
        <v>0.0</v>
      </c>
      <c r="R7" s="96">
        <v>8.7</v>
      </c>
      <c r="S7" s="92">
        <v>8</v>
      </c>
      <c r="T7" s="92"/>
      <c r="U7" s="10">
        <f t="shared" si="25"/>
        <v>8.3</v>
      </c>
      <c r="V7" s="11">
        <f t="shared" si="26"/>
        <v>8.3</v>
      </c>
      <c r="W7" s="106" t="str">
        <f t="shared" si="27"/>
        <v>8.3</v>
      </c>
      <c r="X7" s="31" t="str">
        <f t="shared" si="5"/>
        <v>B+</v>
      </c>
      <c r="Y7" s="32">
        <f t="shared" si="6"/>
        <v>3.5</v>
      </c>
      <c r="Z7" s="32" t="str">
        <f t="shared" si="7"/>
        <v>3.5</v>
      </c>
      <c r="AA7" s="33">
        <v>2</v>
      </c>
      <c r="AB7" s="34">
        <v>2</v>
      </c>
      <c r="AC7" s="56">
        <v>7.7</v>
      </c>
      <c r="AD7" s="79">
        <v>7</v>
      </c>
      <c r="AE7" s="79"/>
      <c r="AF7" s="10">
        <f t="shared" si="28"/>
        <v>7.3</v>
      </c>
      <c r="AG7" s="11">
        <f t="shared" si="29"/>
        <v>7.3</v>
      </c>
      <c r="AH7" s="106" t="str">
        <f t="shared" si="30"/>
        <v>7.3</v>
      </c>
      <c r="AI7" s="31" t="str">
        <f t="shared" si="8"/>
        <v>B</v>
      </c>
      <c r="AJ7" s="32">
        <f t="shared" si="9"/>
        <v>3</v>
      </c>
      <c r="AK7" s="32" t="str">
        <f t="shared" si="10"/>
        <v>3.0</v>
      </c>
      <c r="AL7" s="33">
        <v>2</v>
      </c>
      <c r="AM7" s="34">
        <v>2</v>
      </c>
      <c r="AN7" s="51">
        <v>8.8</v>
      </c>
      <c r="AO7" s="70">
        <v>5</v>
      </c>
      <c r="AP7" s="70"/>
      <c r="AQ7" s="10">
        <f t="shared" si="31"/>
        <v>6.5</v>
      </c>
      <c r="AR7" s="11">
        <f t="shared" si="11"/>
        <v>6.5</v>
      </c>
      <c r="AS7" s="163" t="str">
        <f t="shared" si="32"/>
        <v>6.5</v>
      </c>
      <c r="AT7" s="31" t="str">
        <f t="shared" si="12"/>
        <v>C+</v>
      </c>
      <c r="AU7" s="32">
        <f t="shared" si="13"/>
        <v>2.5</v>
      </c>
      <c r="AV7" s="32" t="str">
        <f t="shared" si="14"/>
        <v>2.5</v>
      </c>
      <c r="AW7" s="33">
        <v>2</v>
      </c>
      <c r="AX7" s="34">
        <v>2</v>
      </c>
      <c r="AY7" s="51">
        <v>8</v>
      </c>
      <c r="AZ7" s="70">
        <v>6</v>
      </c>
      <c r="BA7" s="70"/>
      <c r="BB7" s="10">
        <f t="shared" si="33"/>
        <v>6.8</v>
      </c>
      <c r="BC7" s="11">
        <f t="shared" si="34"/>
        <v>6.8</v>
      </c>
      <c r="BD7" s="106" t="str">
        <f t="shared" si="35"/>
        <v>6.8</v>
      </c>
      <c r="BE7" s="31" t="str">
        <f t="shared" si="15"/>
        <v>C+</v>
      </c>
      <c r="BF7" s="32">
        <f t="shared" si="16"/>
        <v>2.5</v>
      </c>
      <c r="BG7" s="32" t="str">
        <f t="shared" si="17"/>
        <v>2.5</v>
      </c>
      <c r="BH7" s="33">
        <v>2</v>
      </c>
      <c r="BI7" s="34">
        <v>2</v>
      </c>
      <c r="BJ7" s="75">
        <v>7.3</v>
      </c>
      <c r="BK7" s="83">
        <v>7</v>
      </c>
      <c r="BL7" s="83"/>
      <c r="BM7" s="66">
        <f t="shared" si="36"/>
        <v>7.1</v>
      </c>
      <c r="BN7" s="67">
        <f t="shared" si="37"/>
        <v>7.1</v>
      </c>
      <c r="BO7" s="106" t="str">
        <f t="shared" si="38"/>
        <v>7.1</v>
      </c>
      <c r="BP7" s="48" t="str">
        <f t="shared" si="39"/>
        <v>B</v>
      </c>
      <c r="BQ7" s="49">
        <f t="shared" si="40"/>
        <v>3</v>
      </c>
      <c r="BR7" s="49" t="str">
        <f t="shared" si="41"/>
        <v>3.0</v>
      </c>
      <c r="BS7" s="33">
        <v>2</v>
      </c>
      <c r="BT7" s="68">
        <v>2</v>
      </c>
      <c r="BU7" s="20">
        <v>7</v>
      </c>
      <c r="BV7" s="55">
        <v>5</v>
      </c>
      <c r="BW7" s="55"/>
      <c r="BX7" s="10">
        <f t="shared" si="42"/>
        <v>5.8</v>
      </c>
      <c r="BY7" s="11">
        <f t="shared" si="43"/>
        <v>5.8</v>
      </c>
      <c r="BZ7" s="106" t="str">
        <f t="shared" si="44"/>
        <v>5.8</v>
      </c>
      <c r="CA7" s="31" t="str">
        <f t="shared" si="45"/>
        <v>C</v>
      </c>
      <c r="CB7" s="32">
        <f t="shared" si="46"/>
        <v>2</v>
      </c>
      <c r="CC7" s="32" t="str">
        <f t="shared" si="47"/>
        <v>2.0</v>
      </c>
      <c r="CD7" s="57">
        <v>2</v>
      </c>
      <c r="CE7" s="34">
        <v>2</v>
      </c>
      <c r="CF7" s="59">
        <v>7.2</v>
      </c>
      <c r="CG7" s="55">
        <v>7</v>
      </c>
      <c r="CH7" s="55"/>
      <c r="CI7" s="10">
        <f t="shared" si="48"/>
        <v>7.1</v>
      </c>
      <c r="CJ7" s="11">
        <f t="shared" si="49"/>
        <v>7.1</v>
      </c>
      <c r="CK7" s="106" t="str">
        <f t="shared" si="50"/>
        <v>7.1</v>
      </c>
      <c r="CL7" s="31" t="str">
        <f t="shared" si="18"/>
        <v>B</v>
      </c>
      <c r="CM7" s="32">
        <f t="shared" si="19"/>
        <v>3</v>
      </c>
      <c r="CN7" s="32" t="str">
        <f t="shared" si="20"/>
        <v>3.0</v>
      </c>
      <c r="CO7" s="57">
        <v>2</v>
      </c>
      <c r="CP7" s="34">
        <v>2</v>
      </c>
      <c r="CQ7" s="46">
        <v>7.7</v>
      </c>
      <c r="CR7" s="55">
        <v>7</v>
      </c>
      <c r="CS7" s="55"/>
      <c r="CT7" s="10">
        <f t="shared" si="51"/>
        <v>7.3</v>
      </c>
      <c r="CU7" s="11">
        <f t="shared" si="52"/>
        <v>7.3</v>
      </c>
      <c r="CV7" s="106" t="str">
        <f t="shared" si="53"/>
        <v>7.3</v>
      </c>
      <c r="CW7" s="31" t="str">
        <f t="shared" si="21"/>
        <v>B</v>
      </c>
      <c r="CX7" s="32">
        <f t="shared" si="22"/>
        <v>3</v>
      </c>
      <c r="CY7" s="32" t="str">
        <f t="shared" si="23"/>
        <v>3.0</v>
      </c>
      <c r="CZ7" s="33">
        <v>1</v>
      </c>
      <c r="DA7" s="34">
        <v>1</v>
      </c>
      <c r="DB7" s="63">
        <f t="shared" si="54"/>
        <v>15</v>
      </c>
      <c r="DC7" s="64">
        <f t="shared" si="55"/>
        <v>2.8</v>
      </c>
      <c r="DD7" s="65" t="str">
        <f t="shared" si="56"/>
        <v>2.80</v>
      </c>
    </row>
    <row r="8" spans="1:108" ht="21" customHeight="1">
      <c r="A8" s="116">
        <v>7</v>
      </c>
      <c r="B8" s="141" t="s">
        <v>84</v>
      </c>
      <c r="C8" s="135" t="s">
        <v>109</v>
      </c>
      <c r="D8" s="122" t="s">
        <v>110</v>
      </c>
      <c r="E8" s="137" t="s">
        <v>111</v>
      </c>
      <c r="F8" s="138"/>
      <c r="G8" s="118" t="s">
        <v>112</v>
      </c>
      <c r="H8" s="88"/>
      <c r="I8" s="117"/>
      <c r="J8" s="86"/>
      <c r="K8" s="31" t="str">
        <f t="shared" si="0"/>
        <v>F</v>
      </c>
      <c r="L8" s="32">
        <f t="shared" si="1"/>
        <v>0</v>
      </c>
      <c r="M8" s="45" t="str">
        <f t="shared" si="2"/>
        <v>0.0</v>
      </c>
      <c r="N8" s="51"/>
      <c r="O8" s="31" t="str">
        <f t="shared" si="24"/>
        <v>F</v>
      </c>
      <c r="P8" s="32">
        <f t="shared" si="3"/>
        <v>0</v>
      </c>
      <c r="Q8" s="45" t="str">
        <f t="shared" si="4"/>
        <v>0.0</v>
      </c>
      <c r="R8" s="96">
        <v>6.7</v>
      </c>
      <c r="S8" s="92">
        <v>7</v>
      </c>
      <c r="T8" s="92"/>
      <c r="U8" s="10">
        <f t="shared" si="25"/>
        <v>6.9</v>
      </c>
      <c r="V8" s="11">
        <f t="shared" si="26"/>
        <v>6.9</v>
      </c>
      <c r="W8" s="106" t="str">
        <f t="shared" si="27"/>
        <v>6.9</v>
      </c>
      <c r="X8" s="31" t="str">
        <f t="shared" si="5"/>
        <v>C+</v>
      </c>
      <c r="Y8" s="32">
        <f t="shared" si="6"/>
        <v>2.5</v>
      </c>
      <c r="Z8" s="32" t="str">
        <f t="shared" si="7"/>
        <v>2.5</v>
      </c>
      <c r="AA8" s="33">
        <v>2</v>
      </c>
      <c r="AB8" s="34">
        <v>2</v>
      </c>
      <c r="AC8" s="56">
        <v>6.7</v>
      </c>
      <c r="AD8" s="79">
        <v>7</v>
      </c>
      <c r="AE8" s="79"/>
      <c r="AF8" s="10">
        <f t="shared" si="28"/>
        <v>6.9</v>
      </c>
      <c r="AG8" s="11">
        <f t="shared" si="29"/>
        <v>6.9</v>
      </c>
      <c r="AH8" s="106" t="str">
        <f t="shared" si="30"/>
        <v>6.9</v>
      </c>
      <c r="AI8" s="31" t="str">
        <f t="shared" si="8"/>
        <v>C+</v>
      </c>
      <c r="AJ8" s="32">
        <f t="shared" si="9"/>
        <v>2.5</v>
      </c>
      <c r="AK8" s="32" t="str">
        <f t="shared" si="10"/>
        <v>2.5</v>
      </c>
      <c r="AL8" s="33">
        <v>2</v>
      </c>
      <c r="AM8" s="34">
        <v>2</v>
      </c>
      <c r="AN8" s="51">
        <v>9</v>
      </c>
      <c r="AO8" s="70">
        <v>5</v>
      </c>
      <c r="AP8" s="70"/>
      <c r="AQ8" s="10">
        <f t="shared" si="31"/>
        <v>6.6</v>
      </c>
      <c r="AR8" s="11">
        <f t="shared" si="11"/>
        <v>6.6</v>
      </c>
      <c r="AS8" s="163" t="str">
        <f t="shared" si="32"/>
        <v>6.6</v>
      </c>
      <c r="AT8" s="31" t="str">
        <f t="shared" si="12"/>
        <v>C+</v>
      </c>
      <c r="AU8" s="32">
        <f t="shared" si="13"/>
        <v>2.5</v>
      </c>
      <c r="AV8" s="32" t="str">
        <f t="shared" si="14"/>
        <v>2.5</v>
      </c>
      <c r="AW8" s="33">
        <v>2</v>
      </c>
      <c r="AX8" s="34">
        <v>2</v>
      </c>
      <c r="AY8" s="50">
        <v>9</v>
      </c>
      <c r="AZ8" s="52">
        <v>5</v>
      </c>
      <c r="BA8" s="52"/>
      <c r="BB8" s="10">
        <f t="shared" si="33"/>
        <v>6.6</v>
      </c>
      <c r="BC8" s="11">
        <f t="shared" si="34"/>
        <v>6.6</v>
      </c>
      <c r="BD8" s="106" t="str">
        <f t="shared" si="35"/>
        <v>6.6</v>
      </c>
      <c r="BE8" s="31" t="str">
        <f t="shared" si="15"/>
        <v>C+</v>
      </c>
      <c r="BF8" s="32">
        <f t="shared" si="16"/>
        <v>2.5</v>
      </c>
      <c r="BG8" s="32" t="str">
        <f t="shared" si="17"/>
        <v>2.5</v>
      </c>
      <c r="BH8" s="33">
        <v>2</v>
      </c>
      <c r="BI8" s="34">
        <v>2</v>
      </c>
      <c r="BJ8" s="56">
        <v>5.6</v>
      </c>
      <c r="BK8" s="79">
        <v>7</v>
      </c>
      <c r="BL8" s="79"/>
      <c r="BM8" s="66">
        <f t="shared" si="36"/>
        <v>6.4</v>
      </c>
      <c r="BN8" s="67">
        <f t="shared" si="37"/>
        <v>6.4</v>
      </c>
      <c r="BO8" s="106" t="str">
        <f t="shared" si="38"/>
        <v>6.4</v>
      </c>
      <c r="BP8" s="48" t="str">
        <f t="shared" si="39"/>
        <v>C</v>
      </c>
      <c r="BQ8" s="49">
        <f t="shared" si="40"/>
        <v>2</v>
      </c>
      <c r="BR8" s="49" t="str">
        <f t="shared" si="41"/>
        <v>2.0</v>
      </c>
      <c r="BS8" s="33">
        <v>2</v>
      </c>
      <c r="BT8" s="68">
        <v>2</v>
      </c>
      <c r="BU8" s="20">
        <v>8.4</v>
      </c>
      <c r="BV8" s="55">
        <v>8</v>
      </c>
      <c r="BW8" s="55"/>
      <c r="BX8" s="10">
        <f t="shared" si="42"/>
        <v>8.2</v>
      </c>
      <c r="BY8" s="11">
        <f t="shared" si="43"/>
        <v>8.2</v>
      </c>
      <c r="BZ8" s="106" t="str">
        <f t="shared" si="44"/>
        <v>8.2</v>
      </c>
      <c r="CA8" s="31" t="str">
        <f t="shared" si="45"/>
        <v>B+</v>
      </c>
      <c r="CB8" s="32">
        <f t="shared" si="46"/>
        <v>3.5</v>
      </c>
      <c r="CC8" s="32" t="str">
        <f t="shared" si="47"/>
        <v>3.5</v>
      </c>
      <c r="CD8" s="57">
        <v>2</v>
      </c>
      <c r="CE8" s="34">
        <v>2</v>
      </c>
      <c r="CF8" s="59">
        <v>8.2</v>
      </c>
      <c r="CG8" s="55">
        <v>9</v>
      </c>
      <c r="CH8" s="55"/>
      <c r="CI8" s="10">
        <f t="shared" si="48"/>
        <v>8.7</v>
      </c>
      <c r="CJ8" s="11">
        <f t="shared" si="49"/>
        <v>8.7</v>
      </c>
      <c r="CK8" s="106" t="str">
        <f t="shared" si="50"/>
        <v>8.7</v>
      </c>
      <c r="CL8" s="31" t="str">
        <f t="shared" si="18"/>
        <v>A</v>
      </c>
      <c r="CM8" s="32">
        <f t="shared" si="19"/>
        <v>4</v>
      </c>
      <c r="CN8" s="32" t="str">
        <f t="shared" si="20"/>
        <v>4.0</v>
      </c>
      <c r="CO8" s="57">
        <v>2</v>
      </c>
      <c r="CP8" s="34">
        <v>2</v>
      </c>
      <c r="CQ8" s="46">
        <v>8</v>
      </c>
      <c r="CR8" s="55">
        <v>5</v>
      </c>
      <c r="CS8" s="55"/>
      <c r="CT8" s="10">
        <f t="shared" si="51"/>
        <v>6.2</v>
      </c>
      <c r="CU8" s="11">
        <f t="shared" si="52"/>
        <v>6.2</v>
      </c>
      <c r="CV8" s="106" t="str">
        <f t="shared" si="53"/>
        <v>6.2</v>
      </c>
      <c r="CW8" s="31" t="str">
        <f t="shared" si="21"/>
        <v>C</v>
      </c>
      <c r="CX8" s="32">
        <f t="shared" si="22"/>
        <v>2</v>
      </c>
      <c r="CY8" s="32" t="str">
        <f>TEXT(CX8,"0.0")</f>
        <v>2.0</v>
      </c>
      <c r="CZ8" s="33">
        <v>1</v>
      </c>
      <c r="DA8" s="34">
        <v>1</v>
      </c>
      <c r="DB8" s="63">
        <f t="shared" si="54"/>
        <v>15</v>
      </c>
      <c r="DC8" s="64">
        <f t="shared" si="55"/>
        <v>2.7333333333333334</v>
      </c>
      <c r="DD8" s="65" t="str">
        <f t="shared" si="56"/>
        <v>2.73</v>
      </c>
    </row>
    <row r="9" spans="1:108" ht="21" customHeight="1">
      <c r="A9" s="116">
        <v>8</v>
      </c>
      <c r="B9" s="141" t="s">
        <v>84</v>
      </c>
      <c r="C9" s="135" t="s">
        <v>113</v>
      </c>
      <c r="D9" s="122" t="s">
        <v>114</v>
      </c>
      <c r="E9" s="137" t="s">
        <v>115</v>
      </c>
      <c r="F9" s="138"/>
      <c r="G9" s="139" t="s">
        <v>116</v>
      </c>
      <c r="H9" s="88"/>
      <c r="I9" s="117"/>
      <c r="J9" s="86"/>
      <c r="K9" s="31" t="str">
        <f t="shared" si="0"/>
        <v>F</v>
      </c>
      <c r="L9" s="32">
        <f t="shared" si="1"/>
        <v>0</v>
      </c>
      <c r="M9" s="45" t="str">
        <f t="shared" si="2"/>
        <v>0.0</v>
      </c>
      <c r="N9" s="51"/>
      <c r="O9" s="31" t="str">
        <f t="shared" si="24"/>
        <v>F</v>
      </c>
      <c r="P9" s="32">
        <f t="shared" si="3"/>
        <v>0</v>
      </c>
      <c r="Q9" s="45" t="str">
        <f t="shared" si="4"/>
        <v>0.0</v>
      </c>
      <c r="R9" s="169">
        <v>0</v>
      </c>
      <c r="S9" s="92"/>
      <c r="T9" s="92"/>
      <c r="U9" s="10">
        <f t="shared" si="25"/>
        <v>0</v>
      </c>
      <c r="V9" s="11">
        <f t="shared" si="26"/>
        <v>0</v>
      </c>
      <c r="W9" s="106" t="str">
        <f t="shared" si="27"/>
        <v>0.0</v>
      </c>
      <c r="X9" s="31" t="str">
        <f t="shared" si="5"/>
        <v>F</v>
      </c>
      <c r="Y9" s="32">
        <f t="shared" si="6"/>
        <v>0</v>
      </c>
      <c r="Z9" s="32" t="str">
        <f t="shared" si="7"/>
        <v>0.0</v>
      </c>
      <c r="AA9" s="33">
        <v>2</v>
      </c>
      <c r="AB9" s="34"/>
      <c r="AC9" s="156">
        <v>2.7</v>
      </c>
      <c r="AD9" s="79"/>
      <c r="AE9" s="79"/>
      <c r="AF9" s="10">
        <f t="shared" si="28"/>
        <v>1.1</v>
      </c>
      <c r="AG9" s="11">
        <f t="shared" si="29"/>
        <v>1.1</v>
      </c>
      <c r="AH9" s="106" t="str">
        <f t="shared" si="30"/>
        <v>1.1</v>
      </c>
      <c r="AI9" s="31" t="str">
        <f t="shared" si="8"/>
        <v>F</v>
      </c>
      <c r="AJ9" s="32">
        <f t="shared" si="9"/>
        <v>0</v>
      </c>
      <c r="AK9" s="32" t="str">
        <f t="shared" si="10"/>
        <v>0.0</v>
      </c>
      <c r="AL9" s="33">
        <v>2</v>
      </c>
      <c r="AM9" s="34"/>
      <c r="AN9" s="51">
        <v>6.2</v>
      </c>
      <c r="AO9" s="70">
        <v>3</v>
      </c>
      <c r="AP9" s="70"/>
      <c r="AQ9" s="10">
        <f t="shared" si="31"/>
        <v>4.3</v>
      </c>
      <c r="AR9" s="11">
        <f t="shared" si="11"/>
        <v>4.3</v>
      </c>
      <c r="AS9" s="163" t="str">
        <f t="shared" si="32"/>
        <v>4.3</v>
      </c>
      <c r="AT9" s="31" t="str">
        <f t="shared" si="12"/>
        <v>D</v>
      </c>
      <c r="AU9" s="32">
        <f t="shared" si="13"/>
        <v>1</v>
      </c>
      <c r="AV9" s="32" t="str">
        <f t="shared" si="14"/>
        <v>1.0</v>
      </c>
      <c r="AW9" s="33">
        <v>2</v>
      </c>
      <c r="AX9" s="34">
        <v>2</v>
      </c>
      <c r="AY9" s="50">
        <v>7.2</v>
      </c>
      <c r="AZ9" s="52">
        <v>3</v>
      </c>
      <c r="BA9" s="52"/>
      <c r="BB9" s="10">
        <f t="shared" si="33"/>
        <v>4.7</v>
      </c>
      <c r="BC9" s="11">
        <f t="shared" si="34"/>
        <v>4.7</v>
      </c>
      <c r="BD9" s="106" t="str">
        <f t="shared" si="35"/>
        <v>4.7</v>
      </c>
      <c r="BE9" s="31" t="str">
        <f t="shared" si="15"/>
        <v>D</v>
      </c>
      <c r="BF9" s="32">
        <f t="shared" si="16"/>
        <v>1</v>
      </c>
      <c r="BG9" s="32" t="str">
        <f t="shared" si="17"/>
        <v>1.0</v>
      </c>
      <c r="BH9" s="33">
        <v>2</v>
      </c>
      <c r="BI9" s="34">
        <v>2</v>
      </c>
      <c r="BJ9" s="56">
        <v>7</v>
      </c>
      <c r="BK9" s="79">
        <v>5</v>
      </c>
      <c r="BL9" s="79"/>
      <c r="BM9" s="66">
        <f t="shared" si="36"/>
        <v>5.8</v>
      </c>
      <c r="BN9" s="67">
        <f t="shared" si="37"/>
        <v>5.8</v>
      </c>
      <c r="BO9" s="106" t="str">
        <f t="shared" si="38"/>
        <v>5.8</v>
      </c>
      <c r="BP9" s="48" t="str">
        <f t="shared" si="39"/>
        <v>C</v>
      </c>
      <c r="BQ9" s="49">
        <f t="shared" si="40"/>
        <v>2</v>
      </c>
      <c r="BR9" s="49" t="str">
        <f t="shared" si="41"/>
        <v>2.0</v>
      </c>
      <c r="BS9" s="33">
        <v>2</v>
      </c>
      <c r="BT9" s="68">
        <v>2</v>
      </c>
      <c r="BU9" s="20">
        <v>5.4</v>
      </c>
      <c r="BV9" s="55">
        <v>0</v>
      </c>
      <c r="BW9" s="167"/>
      <c r="BX9" s="10">
        <f t="shared" si="42"/>
        <v>2.2</v>
      </c>
      <c r="BY9" s="11">
        <f t="shared" si="43"/>
        <v>2.2</v>
      </c>
      <c r="BZ9" s="106" t="str">
        <f t="shared" si="44"/>
        <v>2.2</v>
      </c>
      <c r="CA9" s="31" t="str">
        <f t="shared" si="45"/>
        <v>F</v>
      </c>
      <c r="CB9" s="32">
        <f t="shared" si="46"/>
        <v>0</v>
      </c>
      <c r="CC9" s="32" t="str">
        <f t="shared" si="47"/>
        <v>0.0</v>
      </c>
      <c r="CD9" s="57">
        <v>2</v>
      </c>
      <c r="CE9" s="34"/>
      <c r="CF9" s="59">
        <v>6.6</v>
      </c>
      <c r="CG9" s="55">
        <v>5</v>
      </c>
      <c r="CH9" s="55"/>
      <c r="CI9" s="10">
        <f t="shared" si="48"/>
        <v>5.6</v>
      </c>
      <c r="CJ9" s="11">
        <f t="shared" si="49"/>
        <v>5.6</v>
      </c>
      <c r="CK9" s="106" t="str">
        <f t="shared" si="50"/>
        <v>5.6</v>
      </c>
      <c r="CL9" s="31" t="str">
        <f t="shared" si="18"/>
        <v>C</v>
      </c>
      <c r="CM9" s="32">
        <f t="shared" si="19"/>
        <v>2</v>
      </c>
      <c r="CN9" s="32" t="str">
        <f t="shared" si="20"/>
        <v>2.0</v>
      </c>
      <c r="CO9" s="57">
        <v>2</v>
      </c>
      <c r="CP9" s="34">
        <v>2</v>
      </c>
      <c r="CQ9" s="46">
        <v>7</v>
      </c>
      <c r="CR9" s="55">
        <v>4</v>
      </c>
      <c r="CS9" s="55"/>
      <c r="CT9" s="10">
        <f t="shared" si="51"/>
        <v>5.2</v>
      </c>
      <c r="CU9" s="11">
        <f t="shared" si="52"/>
        <v>5.2</v>
      </c>
      <c r="CV9" s="106" t="str">
        <f t="shared" si="53"/>
        <v>5.2</v>
      </c>
      <c r="CW9" s="31" t="str">
        <f t="shared" si="21"/>
        <v>D+</v>
      </c>
      <c r="CX9" s="32">
        <f t="shared" si="22"/>
        <v>1.5</v>
      </c>
      <c r="CY9" s="32" t="str">
        <f>TEXT(CX9,"0.0")</f>
        <v>1.5</v>
      </c>
      <c r="CZ9" s="33">
        <v>1</v>
      </c>
      <c r="DA9" s="34">
        <v>1</v>
      </c>
      <c r="DB9" s="63">
        <f t="shared" si="54"/>
        <v>15</v>
      </c>
      <c r="DC9" s="64">
        <f t="shared" si="55"/>
        <v>0.9</v>
      </c>
      <c r="DD9" s="65" t="str">
        <f t="shared" si="56"/>
        <v>0.90</v>
      </c>
    </row>
    <row r="10" spans="1:108" ht="21" customHeight="1">
      <c r="A10" s="116">
        <v>9</v>
      </c>
      <c r="B10" s="118" t="s">
        <v>84</v>
      </c>
      <c r="C10" s="135" t="s">
        <v>117</v>
      </c>
      <c r="D10" s="122" t="s">
        <v>118</v>
      </c>
      <c r="E10" s="137" t="s">
        <v>119</v>
      </c>
      <c r="F10" s="138"/>
      <c r="G10" s="118" t="s">
        <v>120</v>
      </c>
      <c r="H10" s="88"/>
      <c r="I10" s="117"/>
      <c r="J10" s="86"/>
      <c r="K10" s="31" t="str">
        <f t="shared" si="0"/>
        <v>F</v>
      </c>
      <c r="L10" s="32">
        <f t="shared" si="1"/>
        <v>0</v>
      </c>
      <c r="M10" s="45" t="str">
        <f t="shared" si="2"/>
        <v>0.0</v>
      </c>
      <c r="N10" s="51"/>
      <c r="O10" s="31" t="str">
        <f t="shared" si="24"/>
        <v>F</v>
      </c>
      <c r="P10" s="32">
        <f t="shared" si="3"/>
        <v>0</v>
      </c>
      <c r="Q10" s="45" t="str">
        <f t="shared" si="4"/>
        <v>0.0</v>
      </c>
      <c r="R10" s="169">
        <v>0</v>
      </c>
      <c r="S10" s="92"/>
      <c r="T10" s="92"/>
      <c r="U10" s="10">
        <f t="shared" si="25"/>
        <v>0</v>
      </c>
      <c r="V10" s="11">
        <f t="shared" si="26"/>
        <v>0</v>
      </c>
      <c r="W10" s="106" t="str">
        <f t="shared" si="27"/>
        <v>0.0</v>
      </c>
      <c r="X10" s="31" t="str">
        <f t="shared" si="5"/>
        <v>F</v>
      </c>
      <c r="Y10" s="32">
        <f t="shared" si="6"/>
        <v>0</v>
      </c>
      <c r="Z10" s="32" t="str">
        <f t="shared" si="7"/>
        <v>0.0</v>
      </c>
      <c r="AA10" s="33">
        <v>2</v>
      </c>
      <c r="AB10" s="34"/>
      <c r="AC10" s="56">
        <v>5.7</v>
      </c>
      <c r="AD10" s="79">
        <v>4</v>
      </c>
      <c r="AE10" s="79"/>
      <c r="AF10" s="10">
        <f t="shared" si="28"/>
        <v>4.7</v>
      </c>
      <c r="AG10" s="11">
        <f t="shared" si="29"/>
        <v>4.7</v>
      </c>
      <c r="AH10" s="106" t="str">
        <f t="shared" si="30"/>
        <v>4.7</v>
      </c>
      <c r="AI10" s="31" t="str">
        <f t="shared" si="8"/>
        <v>D</v>
      </c>
      <c r="AJ10" s="32">
        <f t="shared" si="9"/>
        <v>1</v>
      </c>
      <c r="AK10" s="32" t="str">
        <f t="shared" si="10"/>
        <v>1.0</v>
      </c>
      <c r="AL10" s="33">
        <v>2</v>
      </c>
      <c r="AM10" s="34">
        <v>2</v>
      </c>
      <c r="AN10" s="159"/>
      <c r="AO10" s="70"/>
      <c r="AP10" s="70"/>
      <c r="AQ10" s="10">
        <f t="shared" si="31"/>
        <v>0</v>
      </c>
      <c r="AR10" s="11">
        <f t="shared" si="11"/>
        <v>0</v>
      </c>
      <c r="AS10" s="163" t="str">
        <f t="shared" si="32"/>
        <v>0.0</v>
      </c>
      <c r="AT10" s="31" t="str">
        <f t="shared" si="12"/>
        <v>F</v>
      </c>
      <c r="AU10" s="32">
        <f t="shared" si="13"/>
        <v>0</v>
      </c>
      <c r="AV10" s="32" t="str">
        <f t="shared" si="14"/>
        <v>0.0</v>
      </c>
      <c r="AW10" s="33">
        <v>2</v>
      </c>
      <c r="AX10" s="34"/>
      <c r="AY10" s="50">
        <v>7.6</v>
      </c>
      <c r="AZ10" s="52">
        <v>4</v>
      </c>
      <c r="BA10" s="52"/>
      <c r="BB10" s="10">
        <f t="shared" si="33"/>
        <v>5.4</v>
      </c>
      <c r="BC10" s="11">
        <f t="shared" si="34"/>
        <v>5.4</v>
      </c>
      <c r="BD10" s="106" t="str">
        <f t="shared" si="35"/>
        <v>5.4</v>
      </c>
      <c r="BE10" s="31" t="str">
        <f t="shared" si="15"/>
        <v>D+</v>
      </c>
      <c r="BF10" s="32">
        <f t="shared" si="16"/>
        <v>1.5</v>
      </c>
      <c r="BG10" s="32" t="str">
        <f t="shared" si="17"/>
        <v>1.5</v>
      </c>
      <c r="BH10" s="33">
        <v>2</v>
      </c>
      <c r="BI10" s="34">
        <v>2</v>
      </c>
      <c r="BJ10" s="56">
        <v>5</v>
      </c>
      <c r="BK10" s="79">
        <v>5</v>
      </c>
      <c r="BL10" s="79"/>
      <c r="BM10" s="66">
        <f t="shared" si="36"/>
        <v>5</v>
      </c>
      <c r="BN10" s="67">
        <f t="shared" si="37"/>
        <v>5</v>
      </c>
      <c r="BO10" s="106" t="str">
        <f t="shared" si="38"/>
        <v>5.0</v>
      </c>
      <c r="BP10" s="48" t="str">
        <f t="shared" si="39"/>
        <v>D+</v>
      </c>
      <c r="BQ10" s="49">
        <f t="shared" si="40"/>
        <v>1.5</v>
      </c>
      <c r="BR10" s="49" t="str">
        <f t="shared" si="41"/>
        <v>1.5</v>
      </c>
      <c r="BS10" s="33">
        <v>2</v>
      </c>
      <c r="BT10" s="68">
        <v>2</v>
      </c>
      <c r="BU10" s="20">
        <v>7.2</v>
      </c>
      <c r="BV10" s="167"/>
      <c r="BW10" s="167"/>
      <c r="BX10" s="10">
        <f t="shared" si="42"/>
        <v>2.9</v>
      </c>
      <c r="BY10" s="11">
        <f t="shared" si="43"/>
        <v>2.9</v>
      </c>
      <c r="BZ10" s="106" t="str">
        <f t="shared" si="44"/>
        <v>2.9</v>
      </c>
      <c r="CA10" s="31" t="str">
        <f t="shared" si="45"/>
        <v>F</v>
      </c>
      <c r="CB10" s="32">
        <f t="shared" si="46"/>
        <v>0</v>
      </c>
      <c r="CC10" s="32" t="str">
        <f t="shared" si="47"/>
        <v>0.0</v>
      </c>
      <c r="CD10" s="57">
        <v>2</v>
      </c>
      <c r="CE10" s="34"/>
      <c r="CF10" s="165">
        <v>0</v>
      </c>
      <c r="CG10" s="55"/>
      <c r="CH10" s="55"/>
      <c r="CI10" s="10">
        <f t="shared" si="48"/>
        <v>0</v>
      </c>
      <c r="CJ10" s="11">
        <f t="shared" si="49"/>
        <v>0</v>
      </c>
      <c r="CK10" s="106" t="str">
        <f t="shared" si="50"/>
        <v>0.0</v>
      </c>
      <c r="CL10" s="31" t="str">
        <f t="shared" si="18"/>
        <v>F</v>
      </c>
      <c r="CM10" s="32">
        <f t="shared" si="19"/>
        <v>0</v>
      </c>
      <c r="CN10" s="32" t="str">
        <f t="shared" si="20"/>
        <v>0.0</v>
      </c>
      <c r="CO10" s="57">
        <v>2</v>
      </c>
      <c r="CP10" s="34"/>
      <c r="CQ10" s="46">
        <v>7.7</v>
      </c>
      <c r="CR10" s="55">
        <v>4</v>
      </c>
      <c r="CS10" s="55"/>
      <c r="CT10" s="10">
        <f t="shared" si="51"/>
        <v>5.5</v>
      </c>
      <c r="CU10" s="11">
        <f t="shared" si="52"/>
        <v>5.5</v>
      </c>
      <c r="CV10" s="106" t="str">
        <f t="shared" si="53"/>
        <v>5.5</v>
      </c>
      <c r="CW10" s="31" t="str">
        <f t="shared" si="21"/>
        <v>C</v>
      </c>
      <c r="CX10" s="32">
        <f t="shared" si="22"/>
        <v>2</v>
      </c>
      <c r="CY10" s="32" t="str">
        <f>TEXT(CX10,"0.0")</f>
        <v>2.0</v>
      </c>
      <c r="CZ10" s="33">
        <v>1</v>
      </c>
      <c r="DA10" s="34">
        <v>1</v>
      </c>
      <c r="DB10" s="63">
        <f t="shared" si="54"/>
        <v>15</v>
      </c>
      <c r="DC10" s="64">
        <f t="shared" si="55"/>
        <v>0.6666666666666666</v>
      </c>
      <c r="DD10" s="65" t="str">
        <f t="shared" si="56"/>
        <v>0.67</v>
      </c>
    </row>
    <row r="11" spans="1:108" ht="21" customHeight="1">
      <c r="A11" s="116">
        <v>10</v>
      </c>
      <c r="B11" s="118" t="s">
        <v>84</v>
      </c>
      <c r="C11" s="135" t="s">
        <v>121</v>
      </c>
      <c r="D11" s="122" t="s">
        <v>122</v>
      </c>
      <c r="E11" s="137" t="s">
        <v>123</v>
      </c>
      <c r="F11" s="138"/>
      <c r="G11" s="118" t="s">
        <v>124</v>
      </c>
      <c r="H11" s="88"/>
      <c r="I11" s="117"/>
      <c r="J11" s="86"/>
      <c r="K11" s="31" t="str">
        <f t="shared" si="0"/>
        <v>F</v>
      </c>
      <c r="L11" s="32">
        <f t="shared" si="1"/>
        <v>0</v>
      </c>
      <c r="M11" s="45" t="str">
        <f t="shared" si="2"/>
        <v>0.0</v>
      </c>
      <c r="N11" s="51"/>
      <c r="O11" s="31" t="str">
        <f t="shared" si="24"/>
        <v>F</v>
      </c>
      <c r="P11" s="32">
        <f t="shared" si="3"/>
        <v>0</v>
      </c>
      <c r="Q11" s="45" t="str">
        <f t="shared" si="4"/>
        <v>0.0</v>
      </c>
      <c r="R11" s="96">
        <v>6.3</v>
      </c>
      <c r="S11" s="92">
        <v>7</v>
      </c>
      <c r="T11" s="92"/>
      <c r="U11" s="10">
        <f t="shared" si="25"/>
        <v>6.7</v>
      </c>
      <c r="V11" s="11">
        <f t="shared" si="26"/>
        <v>6.7</v>
      </c>
      <c r="W11" s="106" t="str">
        <f t="shared" si="27"/>
        <v>6.7</v>
      </c>
      <c r="X11" s="31" t="str">
        <f t="shared" si="5"/>
        <v>C+</v>
      </c>
      <c r="Y11" s="32">
        <f t="shared" si="6"/>
        <v>2.5</v>
      </c>
      <c r="Z11" s="32" t="str">
        <f t="shared" si="7"/>
        <v>2.5</v>
      </c>
      <c r="AA11" s="33">
        <v>2</v>
      </c>
      <c r="AB11" s="34">
        <v>2</v>
      </c>
      <c r="AC11" s="56">
        <v>6.3</v>
      </c>
      <c r="AD11" s="79">
        <v>8</v>
      </c>
      <c r="AE11" s="79"/>
      <c r="AF11" s="10">
        <f t="shared" si="28"/>
        <v>7.3</v>
      </c>
      <c r="AG11" s="11">
        <f t="shared" si="29"/>
        <v>7.3</v>
      </c>
      <c r="AH11" s="106" t="str">
        <f t="shared" si="30"/>
        <v>7.3</v>
      </c>
      <c r="AI11" s="31" t="str">
        <f t="shared" si="8"/>
        <v>B</v>
      </c>
      <c r="AJ11" s="32">
        <f t="shared" si="9"/>
        <v>3</v>
      </c>
      <c r="AK11" s="32" t="str">
        <f t="shared" si="10"/>
        <v>3.0</v>
      </c>
      <c r="AL11" s="33">
        <v>2</v>
      </c>
      <c r="AM11" s="34">
        <v>2</v>
      </c>
      <c r="AN11" s="51">
        <v>6.6</v>
      </c>
      <c r="AO11" s="70">
        <v>5</v>
      </c>
      <c r="AP11" s="70"/>
      <c r="AQ11" s="10">
        <f t="shared" si="31"/>
        <v>5.6</v>
      </c>
      <c r="AR11" s="11">
        <f t="shared" si="11"/>
        <v>5.6</v>
      </c>
      <c r="AS11" s="163" t="str">
        <f t="shared" si="32"/>
        <v>5.6</v>
      </c>
      <c r="AT11" s="31" t="str">
        <f t="shared" si="12"/>
        <v>C</v>
      </c>
      <c r="AU11" s="32">
        <f t="shared" si="13"/>
        <v>2</v>
      </c>
      <c r="AV11" s="32" t="str">
        <f t="shared" si="14"/>
        <v>2.0</v>
      </c>
      <c r="AW11" s="33">
        <v>2</v>
      </c>
      <c r="AX11" s="34">
        <v>2</v>
      </c>
      <c r="AY11" s="50">
        <v>8</v>
      </c>
      <c r="AZ11" s="52">
        <v>7</v>
      </c>
      <c r="BA11" s="52"/>
      <c r="BB11" s="10">
        <f t="shared" si="33"/>
        <v>7.4</v>
      </c>
      <c r="BC11" s="11">
        <f t="shared" si="34"/>
        <v>7.4</v>
      </c>
      <c r="BD11" s="106" t="str">
        <f t="shared" si="35"/>
        <v>7.4</v>
      </c>
      <c r="BE11" s="31" t="str">
        <f t="shared" si="15"/>
        <v>B</v>
      </c>
      <c r="BF11" s="32">
        <f t="shared" si="16"/>
        <v>3</v>
      </c>
      <c r="BG11" s="32" t="str">
        <f t="shared" si="17"/>
        <v>3.0</v>
      </c>
      <c r="BH11" s="33">
        <v>2</v>
      </c>
      <c r="BI11" s="34">
        <v>2</v>
      </c>
      <c r="BJ11" s="56">
        <v>7</v>
      </c>
      <c r="BK11" s="79">
        <v>8</v>
      </c>
      <c r="BL11" s="79"/>
      <c r="BM11" s="66">
        <f t="shared" si="36"/>
        <v>7.6</v>
      </c>
      <c r="BN11" s="67">
        <f t="shared" si="37"/>
        <v>7.6</v>
      </c>
      <c r="BO11" s="106" t="str">
        <f t="shared" si="38"/>
        <v>7.6</v>
      </c>
      <c r="BP11" s="48" t="str">
        <f t="shared" si="39"/>
        <v>B</v>
      </c>
      <c r="BQ11" s="49">
        <f t="shared" si="40"/>
        <v>3</v>
      </c>
      <c r="BR11" s="49" t="str">
        <f t="shared" si="41"/>
        <v>3.0</v>
      </c>
      <c r="BS11" s="33">
        <v>2</v>
      </c>
      <c r="BT11" s="68">
        <v>2</v>
      </c>
      <c r="BU11" s="20">
        <v>7.2</v>
      </c>
      <c r="BV11" s="55">
        <v>5</v>
      </c>
      <c r="BW11" s="55"/>
      <c r="BX11" s="10">
        <f t="shared" si="42"/>
        <v>5.9</v>
      </c>
      <c r="BY11" s="11">
        <f t="shared" si="43"/>
        <v>5.9</v>
      </c>
      <c r="BZ11" s="106" t="str">
        <f t="shared" si="44"/>
        <v>5.9</v>
      </c>
      <c r="CA11" s="31" t="str">
        <f t="shared" si="45"/>
        <v>C</v>
      </c>
      <c r="CB11" s="32">
        <f t="shared" si="46"/>
        <v>2</v>
      </c>
      <c r="CC11" s="32" t="str">
        <f t="shared" si="47"/>
        <v>2.0</v>
      </c>
      <c r="CD11" s="57">
        <v>2</v>
      </c>
      <c r="CE11" s="34">
        <v>2</v>
      </c>
      <c r="CF11" s="59">
        <v>6.6</v>
      </c>
      <c r="CG11" s="55">
        <v>7</v>
      </c>
      <c r="CH11" s="55"/>
      <c r="CI11" s="10">
        <f t="shared" si="48"/>
        <v>6.8</v>
      </c>
      <c r="CJ11" s="11">
        <f t="shared" si="49"/>
        <v>6.8</v>
      </c>
      <c r="CK11" s="106" t="str">
        <f t="shared" si="50"/>
        <v>6.8</v>
      </c>
      <c r="CL11" s="31" t="str">
        <f t="shared" si="18"/>
        <v>C+</v>
      </c>
      <c r="CM11" s="32">
        <f t="shared" si="19"/>
        <v>2.5</v>
      </c>
      <c r="CN11" s="32" t="str">
        <f t="shared" si="20"/>
        <v>2.5</v>
      </c>
      <c r="CO11" s="57">
        <v>2</v>
      </c>
      <c r="CP11" s="34">
        <v>2</v>
      </c>
      <c r="CQ11" s="46">
        <v>7.7</v>
      </c>
      <c r="CR11" s="55">
        <v>5</v>
      </c>
      <c r="CS11" s="55"/>
      <c r="CT11" s="10">
        <f t="shared" si="51"/>
        <v>6.1</v>
      </c>
      <c r="CU11" s="11">
        <f t="shared" si="52"/>
        <v>6.1</v>
      </c>
      <c r="CV11" s="106" t="str">
        <f t="shared" si="53"/>
        <v>6.1</v>
      </c>
      <c r="CW11" s="31" t="str">
        <f t="shared" si="21"/>
        <v>C</v>
      </c>
      <c r="CX11" s="32">
        <f t="shared" si="22"/>
        <v>2</v>
      </c>
      <c r="CY11" s="32" t="str">
        <f>TEXT(CX11,"0.0")</f>
        <v>2.0</v>
      </c>
      <c r="CZ11" s="33">
        <v>1</v>
      </c>
      <c r="DA11" s="34">
        <v>1</v>
      </c>
      <c r="DB11" s="63">
        <f t="shared" si="54"/>
        <v>15</v>
      </c>
      <c r="DC11" s="64">
        <f t="shared" si="55"/>
        <v>2.533333333333333</v>
      </c>
      <c r="DD11" s="65" t="str">
        <f t="shared" si="56"/>
        <v>2.53</v>
      </c>
    </row>
    <row r="12" spans="1:108" ht="21" customHeight="1">
      <c r="A12" s="119">
        <v>11</v>
      </c>
      <c r="B12" s="142" t="s">
        <v>84</v>
      </c>
      <c r="C12" s="143" t="s">
        <v>125</v>
      </c>
      <c r="D12" s="123" t="s">
        <v>126</v>
      </c>
      <c r="E12" s="144" t="s">
        <v>127</v>
      </c>
      <c r="F12" s="145"/>
      <c r="G12" s="120" t="s">
        <v>128</v>
      </c>
      <c r="H12" s="89"/>
      <c r="I12" s="121"/>
      <c r="J12" s="86"/>
      <c r="K12" s="48" t="str">
        <f t="shared" si="0"/>
        <v>F</v>
      </c>
      <c r="L12" s="49">
        <f t="shared" si="1"/>
        <v>0</v>
      </c>
      <c r="M12" s="77" t="str">
        <f t="shared" si="2"/>
        <v>0.0</v>
      </c>
      <c r="N12" s="51"/>
      <c r="O12" s="31" t="str">
        <f t="shared" si="24"/>
        <v>F</v>
      </c>
      <c r="P12" s="32">
        <f t="shared" si="3"/>
        <v>0</v>
      </c>
      <c r="Q12" s="45" t="str">
        <f t="shared" si="4"/>
        <v>0.0</v>
      </c>
      <c r="R12" s="170">
        <v>5.7</v>
      </c>
      <c r="S12" s="171"/>
      <c r="T12" s="172"/>
      <c r="U12" s="149">
        <f t="shared" si="25"/>
        <v>2.3</v>
      </c>
      <c r="V12" s="150">
        <f t="shared" si="26"/>
        <v>2.3</v>
      </c>
      <c r="W12" s="151" t="str">
        <f t="shared" si="27"/>
        <v>2.3</v>
      </c>
      <c r="X12" s="152" t="str">
        <f t="shared" si="5"/>
        <v>F</v>
      </c>
      <c r="Y12" s="153">
        <f t="shared" si="6"/>
        <v>0</v>
      </c>
      <c r="Z12" s="153" t="str">
        <f t="shared" si="7"/>
        <v>0.0</v>
      </c>
      <c r="AA12" s="154">
        <v>2</v>
      </c>
      <c r="AB12" s="155"/>
      <c r="AC12" s="156"/>
      <c r="AD12" s="79"/>
      <c r="AE12" s="79"/>
      <c r="AF12" s="10">
        <f t="shared" si="28"/>
        <v>0</v>
      </c>
      <c r="AG12" s="11">
        <f t="shared" si="29"/>
        <v>0</v>
      </c>
      <c r="AH12" s="106" t="str">
        <f t="shared" si="30"/>
        <v>0.0</v>
      </c>
      <c r="AI12" s="31" t="str">
        <f t="shared" si="8"/>
        <v>F</v>
      </c>
      <c r="AJ12" s="32">
        <f t="shared" si="9"/>
        <v>0</v>
      </c>
      <c r="AK12" s="32" t="str">
        <f t="shared" si="10"/>
        <v>0.0</v>
      </c>
      <c r="AL12" s="57"/>
      <c r="AM12" s="34"/>
      <c r="AN12" s="160">
        <v>7</v>
      </c>
      <c r="AO12" s="161">
        <v>2</v>
      </c>
      <c r="AP12" s="161"/>
      <c r="AQ12" s="149">
        <f t="shared" si="31"/>
        <v>4</v>
      </c>
      <c r="AR12" s="150">
        <f t="shared" si="11"/>
        <v>4</v>
      </c>
      <c r="AS12" s="164" t="str">
        <f t="shared" si="32"/>
        <v>4.0</v>
      </c>
      <c r="AT12" s="152" t="str">
        <f t="shared" si="12"/>
        <v>D</v>
      </c>
      <c r="AU12" s="153">
        <f t="shared" si="13"/>
        <v>1</v>
      </c>
      <c r="AV12" s="153" t="str">
        <f t="shared" si="14"/>
        <v>1.0</v>
      </c>
      <c r="AW12" s="154">
        <v>2</v>
      </c>
      <c r="AX12" s="155">
        <v>2</v>
      </c>
      <c r="AY12" s="147">
        <v>7.6</v>
      </c>
      <c r="AZ12" s="148">
        <v>5</v>
      </c>
      <c r="BA12" s="148"/>
      <c r="BB12" s="149">
        <f t="shared" si="33"/>
        <v>6</v>
      </c>
      <c r="BC12" s="150">
        <f t="shared" si="34"/>
        <v>6</v>
      </c>
      <c r="BD12" s="151" t="str">
        <f t="shared" si="35"/>
        <v>6.0</v>
      </c>
      <c r="BE12" s="152" t="str">
        <f t="shared" si="15"/>
        <v>C</v>
      </c>
      <c r="BF12" s="153">
        <f t="shared" si="16"/>
        <v>2</v>
      </c>
      <c r="BG12" s="153" t="str">
        <f t="shared" si="17"/>
        <v>2.0</v>
      </c>
      <c r="BH12" s="154">
        <v>2</v>
      </c>
      <c r="BI12" s="155">
        <v>2</v>
      </c>
      <c r="BJ12" s="157"/>
      <c r="BK12" s="158"/>
      <c r="BL12" s="158"/>
      <c r="BM12" s="149">
        <f t="shared" si="36"/>
        <v>0</v>
      </c>
      <c r="BN12" s="150">
        <f t="shared" si="37"/>
        <v>0</v>
      </c>
      <c r="BO12" s="151" t="str">
        <f t="shared" si="38"/>
        <v>0.0</v>
      </c>
      <c r="BP12" s="152" t="str">
        <f t="shared" si="39"/>
        <v>F</v>
      </c>
      <c r="BQ12" s="153">
        <f t="shared" si="40"/>
        <v>0</v>
      </c>
      <c r="BR12" s="153" t="str">
        <f t="shared" si="41"/>
        <v>0.0</v>
      </c>
      <c r="BS12" s="154"/>
      <c r="BT12" s="155"/>
      <c r="BU12" s="157">
        <v>7.8</v>
      </c>
      <c r="BV12" s="148">
        <v>7</v>
      </c>
      <c r="BW12" s="148"/>
      <c r="BX12" s="10">
        <f t="shared" si="42"/>
        <v>7.3</v>
      </c>
      <c r="BY12" s="11">
        <f t="shared" si="43"/>
        <v>7.3</v>
      </c>
      <c r="BZ12" s="106" t="str">
        <f t="shared" si="44"/>
        <v>7.3</v>
      </c>
      <c r="CA12" s="31" t="str">
        <f t="shared" si="45"/>
        <v>B</v>
      </c>
      <c r="CB12" s="32">
        <f t="shared" si="46"/>
        <v>3</v>
      </c>
      <c r="CC12" s="32" t="str">
        <f t="shared" si="47"/>
        <v>3.0</v>
      </c>
      <c r="CD12" s="154">
        <v>2</v>
      </c>
      <c r="CE12" s="155">
        <v>2</v>
      </c>
      <c r="CF12" s="166">
        <v>7</v>
      </c>
      <c r="CG12" s="168"/>
      <c r="CH12" s="168"/>
      <c r="CI12" s="149">
        <f t="shared" si="48"/>
        <v>2.8</v>
      </c>
      <c r="CJ12" s="150">
        <f t="shared" si="49"/>
        <v>2.8</v>
      </c>
      <c r="CK12" s="151" t="str">
        <f t="shared" si="50"/>
        <v>2.8</v>
      </c>
      <c r="CL12" s="152" t="str">
        <f t="shared" si="18"/>
        <v>F</v>
      </c>
      <c r="CM12" s="153">
        <f t="shared" si="19"/>
        <v>0</v>
      </c>
      <c r="CN12" s="153" t="str">
        <f t="shared" si="20"/>
        <v>0.0</v>
      </c>
      <c r="CO12" s="154">
        <v>2</v>
      </c>
      <c r="CP12" s="155"/>
      <c r="CQ12" s="147"/>
      <c r="CR12" s="148"/>
      <c r="CS12" s="148"/>
      <c r="CT12" s="10">
        <f t="shared" si="51"/>
        <v>0</v>
      </c>
      <c r="CU12" s="11">
        <f t="shared" si="52"/>
        <v>0</v>
      </c>
      <c r="CV12" s="106" t="str">
        <f t="shared" si="53"/>
        <v>0.0</v>
      </c>
      <c r="CW12" s="173" t="str">
        <f t="shared" si="21"/>
        <v>F</v>
      </c>
      <c r="CX12" s="153">
        <f t="shared" si="22"/>
        <v>0</v>
      </c>
      <c r="CY12" s="153" t="str">
        <f>TEXT(CX12,"0.0")</f>
        <v>0.0</v>
      </c>
      <c r="CZ12" s="154"/>
      <c r="DA12" s="155"/>
      <c r="DB12" s="174">
        <f t="shared" si="54"/>
        <v>10</v>
      </c>
      <c r="DC12" s="175">
        <f t="shared" si="55"/>
        <v>1.2</v>
      </c>
      <c r="DD12" s="176" t="str">
        <f t="shared" si="56"/>
        <v>1.20</v>
      </c>
    </row>
    <row r="13" spans="1:108" s="8" customFormat="1" ht="21" customHeight="1">
      <c r="A13" s="124"/>
      <c r="B13" s="125"/>
      <c r="C13" s="180"/>
      <c r="D13" s="181"/>
      <c r="E13" s="126"/>
      <c r="F13" s="182"/>
      <c r="G13" s="183"/>
      <c r="H13" s="184"/>
      <c r="I13" s="185"/>
      <c r="J13" s="127"/>
      <c r="K13" s="186"/>
      <c r="L13" s="187"/>
      <c r="M13" s="188"/>
      <c r="N13" s="127"/>
      <c r="O13" s="186"/>
      <c r="P13" s="187"/>
      <c r="Q13" s="188"/>
      <c r="R13" s="189"/>
      <c r="S13" s="190"/>
      <c r="T13" s="190"/>
      <c r="U13" s="127"/>
      <c r="V13" s="187"/>
      <c r="W13" s="191"/>
      <c r="X13" s="186"/>
      <c r="Y13" s="187"/>
      <c r="Z13" s="187"/>
      <c r="AA13" s="146"/>
      <c r="AB13" s="146"/>
      <c r="AC13" s="192"/>
      <c r="AD13" s="193"/>
      <c r="AE13" s="193"/>
      <c r="AF13" s="127"/>
      <c r="AG13" s="187"/>
      <c r="AH13" s="191"/>
      <c r="AI13" s="186"/>
      <c r="AJ13" s="187"/>
      <c r="AK13" s="187"/>
      <c r="AL13" s="146"/>
      <c r="AM13" s="146"/>
      <c r="AN13" s="127"/>
      <c r="AO13" s="128"/>
      <c r="AP13" s="128"/>
      <c r="AQ13" s="127"/>
      <c r="AR13" s="187"/>
      <c r="AS13" s="191"/>
      <c r="AT13" s="186"/>
      <c r="AU13" s="187"/>
      <c r="AV13" s="187"/>
      <c r="AW13" s="146"/>
      <c r="AX13" s="146"/>
      <c r="AY13" s="127"/>
      <c r="AZ13" s="128"/>
      <c r="BA13" s="128"/>
      <c r="BB13" s="127"/>
      <c r="BC13" s="187"/>
      <c r="BD13" s="191"/>
      <c r="BE13" s="186"/>
      <c r="BF13" s="187"/>
      <c r="BG13" s="187"/>
      <c r="BH13" s="146"/>
      <c r="BI13" s="146"/>
      <c r="BJ13" s="192"/>
      <c r="BK13" s="193"/>
      <c r="BL13" s="193"/>
      <c r="BM13" s="127"/>
      <c r="BN13" s="187"/>
      <c r="BO13" s="191"/>
      <c r="BP13" s="186"/>
      <c r="BQ13" s="187"/>
      <c r="BR13" s="187"/>
      <c r="BS13" s="146"/>
      <c r="BT13" s="146"/>
      <c r="BU13" s="192"/>
      <c r="BV13" s="128"/>
      <c r="BW13" s="128"/>
      <c r="BX13" s="127"/>
      <c r="BY13" s="187"/>
      <c r="BZ13" s="191"/>
      <c r="CA13" s="186"/>
      <c r="CB13" s="187"/>
      <c r="CC13" s="187"/>
      <c r="CD13" s="146"/>
      <c r="CE13" s="146"/>
      <c r="CF13" s="194"/>
      <c r="CG13" s="128"/>
      <c r="CH13" s="128"/>
      <c r="CI13" s="127"/>
      <c r="CJ13" s="187"/>
      <c r="CK13" s="191"/>
      <c r="CL13" s="186"/>
      <c r="CM13" s="187"/>
      <c r="CN13" s="187"/>
      <c r="CO13" s="146"/>
      <c r="CP13" s="146"/>
      <c r="CQ13" s="127"/>
      <c r="CR13" s="128"/>
      <c r="CS13" s="128"/>
      <c r="CT13" s="127"/>
      <c r="CU13" s="187"/>
      <c r="CV13" s="191"/>
      <c r="CW13" s="186"/>
      <c r="CX13" s="187"/>
      <c r="CY13" s="187"/>
      <c r="CZ13" s="146"/>
      <c r="DA13" s="146"/>
      <c r="DB13" s="177"/>
      <c r="DC13" s="178"/>
      <c r="DD13" s="179"/>
    </row>
    <row r="14" spans="1:108" s="8" customFormat="1" ht="21" customHeight="1">
      <c r="A14" s="124"/>
      <c r="B14" s="125"/>
      <c r="C14" s="180"/>
      <c r="D14" s="181"/>
      <c r="E14" s="126"/>
      <c r="F14" s="182"/>
      <c r="G14" s="183"/>
      <c r="H14" s="184"/>
      <c r="I14" s="185"/>
      <c r="J14" s="127"/>
      <c r="K14" s="186"/>
      <c r="L14" s="187"/>
      <c r="M14" s="188"/>
      <c r="N14" s="127"/>
      <c r="O14" s="186"/>
      <c r="P14" s="187"/>
      <c r="Q14" s="188"/>
      <c r="R14" s="189"/>
      <c r="S14" s="190"/>
      <c r="T14" s="190"/>
      <c r="U14" s="127"/>
      <c r="V14" s="187"/>
      <c r="W14" s="191"/>
      <c r="X14" s="186"/>
      <c r="Y14" s="187"/>
      <c r="Z14" s="187"/>
      <c r="AA14" s="146"/>
      <c r="AB14" s="146"/>
      <c r="AC14" s="192"/>
      <c r="AD14" s="193"/>
      <c r="AE14" s="193"/>
      <c r="AF14" s="127"/>
      <c r="AG14" s="187"/>
      <c r="AH14" s="191"/>
      <c r="AI14" s="186"/>
      <c r="AJ14" s="187"/>
      <c r="AK14" s="187"/>
      <c r="AL14" s="146"/>
      <c r="AM14" s="146"/>
      <c r="AN14" s="127"/>
      <c r="AO14" s="128"/>
      <c r="AP14" s="128"/>
      <c r="AQ14" s="127"/>
      <c r="AR14" s="187"/>
      <c r="AS14" s="191"/>
      <c r="AT14" s="186"/>
      <c r="AU14" s="187"/>
      <c r="AV14" s="187"/>
      <c r="AW14" s="146"/>
      <c r="AX14" s="146"/>
      <c r="AY14" s="127"/>
      <c r="AZ14" s="128"/>
      <c r="BA14" s="128"/>
      <c r="BB14" s="127"/>
      <c r="BC14" s="187"/>
      <c r="BD14" s="191"/>
      <c r="BE14" s="186"/>
      <c r="BF14" s="187"/>
      <c r="BG14" s="187"/>
      <c r="BH14" s="146"/>
      <c r="BI14" s="146"/>
      <c r="BJ14" s="192"/>
      <c r="BK14" s="193"/>
      <c r="BL14" s="193"/>
      <c r="BM14" s="127"/>
      <c r="BN14" s="187"/>
      <c r="BO14" s="191"/>
      <c r="BP14" s="186"/>
      <c r="BQ14" s="187"/>
      <c r="BR14" s="187"/>
      <c r="BS14" s="146"/>
      <c r="BT14" s="146"/>
      <c r="BU14" s="192"/>
      <c r="BV14" s="128"/>
      <c r="BW14" s="128"/>
      <c r="BX14" s="127"/>
      <c r="BY14" s="187"/>
      <c r="BZ14" s="191"/>
      <c r="CA14" s="186"/>
      <c r="CB14" s="187"/>
      <c r="CC14" s="187"/>
      <c r="CD14" s="146"/>
      <c r="CE14" s="146"/>
      <c r="CF14" s="194"/>
      <c r="CG14" s="128"/>
      <c r="CH14" s="128"/>
      <c r="CI14" s="127"/>
      <c r="CJ14" s="187"/>
      <c r="CK14" s="191"/>
      <c r="CL14" s="186"/>
      <c r="CM14" s="187"/>
      <c r="CN14" s="187"/>
      <c r="CO14" s="146"/>
      <c r="CP14" s="146"/>
      <c r="CQ14" s="127"/>
      <c r="CR14" s="128"/>
      <c r="CS14" s="128"/>
      <c r="CT14" s="127"/>
      <c r="CU14" s="187"/>
      <c r="CV14" s="191"/>
      <c r="CW14" s="186"/>
      <c r="CX14" s="187"/>
      <c r="CY14" s="187"/>
      <c r="CZ14" s="146"/>
      <c r="DA14" s="146"/>
      <c r="DB14" s="177"/>
      <c r="DC14" s="178"/>
      <c r="DD14" s="179"/>
    </row>
    <row r="15" spans="1:108" s="8" customFormat="1" ht="21" customHeight="1">
      <c r="A15" s="124"/>
      <c r="B15" s="125"/>
      <c r="C15" s="180"/>
      <c r="D15" s="181"/>
      <c r="E15" s="126"/>
      <c r="F15" s="182"/>
      <c r="G15" s="183"/>
      <c r="H15" s="184"/>
      <c r="I15" s="185"/>
      <c r="J15" s="127"/>
      <c r="K15" s="186"/>
      <c r="L15" s="187"/>
      <c r="M15" s="188"/>
      <c r="N15" s="127"/>
      <c r="O15" s="186"/>
      <c r="P15" s="187"/>
      <c r="Q15" s="188"/>
      <c r="R15" s="189"/>
      <c r="S15" s="190"/>
      <c r="T15" s="190"/>
      <c r="U15" s="127"/>
      <c r="V15" s="187"/>
      <c r="W15" s="191"/>
      <c r="X15" s="186"/>
      <c r="Y15" s="187"/>
      <c r="Z15" s="187"/>
      <c r="AA15" s="146"/>
      <c r="AB15" s="146"/>
      <c r="AC15" s="192"/>
      <c r="AD15" s="193"/>
      <c r="AE15" s="193"/>
      <c r="AF15" s="127"/>
      <c r="AG15" s="187"/>
      <c r="AH15" s="191"/>
      <c r="AI15" s="186"/>
      <c r="AJ15" s="187"/>
      <c r="AK15" s="187"/>
      <c r="AL15" s="146"/>
      <c r="AM15" s="146"/>
      <c r="AN15" s="127"/>
      <c r="AO15" s="128"/>
      <c r="AP15" s="128"/>
      <c r="AQ15" s="127"/>
      <c r="AR15" s="187"/>
      <c r="AS15" s="191"/>
      <c r="AT15" s="186"/>
      <c r="AU15" s="187"/>
      <c r="AV15" s="187"/>
      <c r="AW15" s="146"/>
      <c r="AX15" s="146"/>
      <c r="AY15" s="127"/>
      <c r="AZ15" s="128"/>
      <c r="BA15" s="128"/>
      <c r="BB15" s="127"/>
      <c r="BC15" s="187"/>
      <c r="BD15" s="191"/>
      <c r="BE15" s="186"/>
      <c r="BF15" s="187"/>
      <c r="BG15" s="187"/>
      <c r="BH15" s="146"/>
      <c r="BI15" s="146"/>
      <c r="BJ15" s="192"/>
      <c r="BK15" s="193"/>
      <c r="BL15" s="193"/>
      <c r="BM15" s="127"/>
      <c r="BN15" s="187"/>
      <c r="BO15" s="191"/>
      <c r="BP15" s="186"/>
      <c r="BQ15" s="187"/>
      <c r="BR15" s="187"/>
      <c r="BS15" s="146"/>
      <c r="BT15" s="146"/>
      <c r="BU15" s="192"/>
      <c r="BV15" s="128"/>
      <c r="BW15" s="128"/>
      <c r="BX15" s="127"/>
      <c r="BY15" s="187"/>
      <c r="BZ15" s="191"/>
      <c r="CA15" s="186"/>
      <c r="CB15" s="187"/>
      <c r="CC15" s="187"/>
      <c r="CD15" s="146"/>
      <c r="CE15" s="146"/>
      <c r="CF15" s="194"/>
      <c r="CG15" s="128"/>
      <c r="CH15" s="128"/>
      <c r="CI15" s="127"/>
      <c r="CJ15" s="187"/>
      <c r="CK15" s="191"/>
      <c r="CL15" s="186"/>
      <c r="CM15" s="187"/>
      <c r="CN15" s="187"/>
      <c r="CO15" s="146"/>
      <c r="CP15" s="146"/>
      <c r="CQ15" s="127"/>
      <c r="CR15" s="128"/>
      <c r="CS15" s="128"/>
      <c r="CT15" s="127"/>
      <c r="CU15" s="187"/>
      <c r="CV15" s="191"/>
      <c r="CW15" s="186"/>
      <c r="CX15" s="187"/>
      <c r="CY15" s="187"/>
      <c r="CZ15" s="146"/>
      <c r="DA15" s="146"/>
      <c r="DB15" s="177"/>
      <c r="DC15" s="178"/>
      <c r="DD15" s="179"/>
    </row>
  </sheetData>
  <sheetProtection/>
  <autoFilter ref="A1:DD18"/>
  <conditionalFormatting sqref="J1:Q1 O2:Q15 K2:M15">
    <cfRule type="cellIs" priority="73" dxfId="1" operator="lessThan" stopIfTrue="1">
      <formula>4.95</formula>
    </cfRule>
  </conditionalFormatting>
  <conditionalFormatting sqref="CU1:CY1 J1:Q1 CJ1:CN1 BY1:CC1 BN1:BR1 BC1:BG1 AR1:AV1 AG1:AK1 V1:Z1 AG2:AH15 CU2:CV15 BN2:BO15 AR2:AS15 BC2:BD15 BY2:BZ15 CJ2:CK15 V2:W15">
    <cfRule type="cellIs" priority="72" dxfId="1" operator="lessThan">
      <formula>3.95</formula>
    </cfRule>
  </conditionalFormatting>
  <conditionalFormatting sqref="Q1 M1">
    <cfRule type="cellIs" priority="61" dxfId="1" operator="lessThan" stopIfTrue="1">
      <formula>4.95</formula>
    </cfRule>
    <cfRule type="cellIs" priority="62" dxfId="1" operator="lessThan" stopIfTrue="1">
      <formula>4.95</formula>
    </cfRule>
    <cfRule type="cellIs" priority="63" dxfId="1" operator="lessThan" stopIfTrue="1">
      <formula>4.95</formula>
    </cfRule>
  </conditionalFormatting>
  <conditionalFormatting sqref="Q1 M1">
    <cfRule type="cellIs" priority="60" dxfId="0" operator="greaterThan" stopIfTrue="1">
      <formula>0</formula>
    </cfRule>
  </conditionalFormatting>
  <printOptions/>
  <pageMargins left="0.7" right="0.7" top="0.75" bottom="0.75" header="0.3" footer="0.3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Admin</cp:lastModifiedBy>
  <cp:lastPrinted>2018-07-25T02:54:57Z</cp:lastPrinted>
  <dcterms:created xsi:type="dcterms:W3CDTF">1996-10-14T23:33:28Z</dcterms:created>
  <dcterms:modified xsi:type="dcterms:W3CDTF">2022-01-25T09:22:34Z</dcterms:modified>
  <cp:category/>
  <cp:version/>
  <cp:contentType/>
  <cp:contentStatus/>
</cp:coreProperties>
</file>